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<sst xmlns="http://schemas.openxmlformats.org/spreadsheetml/2006/main" count="15611" uniqueCount="3813">
  <si>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</si>
  <si>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</si>
  <si>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</si>
  <si>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</si>
  <si>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</si>
  <si>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</si>
  <si>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</si>
  <si>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</si>
  <si>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</si>
  <si>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</si>
  <si>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</si>
  <si>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</si>
  <si>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</si>
  <si>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30919929</t>
  </si>
  <si>
    <t>Flag_Row_Size</t>
  </si>
  <si>
    <t>Субъект РФ</t>
  </si>
  <si>
    <t>Тюменская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</si>
  <si>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</si>
  <si>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</si>
  <si>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</si>
  <si>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</si>
  <si>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</si>
  <si>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</si>
  <si>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</si>
  <si>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</si>
  <si>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</si>
  <si>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</si>
  <si>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</si>
  <si>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</si>
  <si>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</si>
  <si>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</si>
  <si>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</si>
  <si>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</si>
  <si>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</si>
  <si>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</si>
  <si>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</si>
  <si>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</si>
  <si>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</si>
  <si>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</si>
  <si>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</si>
  <si>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</si>
  <si>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2996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</si>
  <si>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</si>
  <si>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</si>
  <si>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</si>
  <si>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</si>
  <si>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t>
  </si>
  <si>
    <t>Наименование (описание) обособленного подразделения</t>
  </si>
  <si>
    <t>ИНН</t>
  </si>
  <si>
    <t>7203420973</t>
  </si>
  <si>
    <t>КПП</t>
  </si>
  <si>
    <t>720301001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</si>
  <si>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</si>
  <si>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</si>
  <si>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</si>
  <si>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</si>
  <si>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</si>
  <si>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</si>
  <si>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</si>
  <si>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</si>
  <si>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</si>
  <si>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</si>
  <si>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</si>
  <si>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</si>
  <si>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</si>
  <si>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</si>
  <si>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</si>
  <si>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</si>
  <si>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</si>
  <si>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Тюменская область, город Тюмень, ул. Одесская, д.5</t>
  </si>
  <si>
    <t>Фамилия, имя, отчество руководителя</t>
  </si>
  <si>
    <t>Царгасов Марат Феликсович</t>
  </si>
  <si>
    <t>Ответственный за заполнение формы</t>
  </si>
  <si>
    <t>Фамилия, имя, отчество</t>
  </si>
  <si>
    <t>Толстых Светлана Васильевна</t>
  </si>
  <si>
    <t>Должность</t>
  </si>
  <si>
    <t>Заместитель начальника отдела по экономике и финансам</t>
  </si>
  <si>
    <t>Контактный телефон</t>
  </si>
  <si>
    <t>+7(3452) 38-62-10</t>
  </si>
  <si>
    <t>E-mail</t>
  </si>
  <si>
    <t>TolstykhSV@AO-USTEK.RU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</si>
  <si>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</si>
  <si>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</si>
  <si>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</si>
  <si>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</si>
  <si>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</si>
  <si>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</si>
  <si>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</si>
  <si>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</si>
  <si>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</si>
  <si>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</si>
  <si>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</si>
  <si>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</si>
  <si>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</si>
  <si>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</si>
  <si>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</si>
  <si>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</si>
  <si>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</si>
  <si>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299</t>
  </si>
  <si>
    <t>город Тюмень</t>
  </si>
  <si>
    <t>71701000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</si>
  <si>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</si>
  <si>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</si>
  <si>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</si>
  <si>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</si>
  <si>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</si>
  <si>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</si>
  <si>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</si>
  <si>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</si>
  <si>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</si>
  <si>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</si>
  <si>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</si>
  <si>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</si>
  <si>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</si>
  <si>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</si>
  <si>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</si>
  <si>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</si>
  <si>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</si>
  <si>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</si>
  <si>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</si>
  <si>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</si>
  <si>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</si>
  <si>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</si>
  <si>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</si>
  <si>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</si>
  <si>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</si>
  <si>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</si>
  <si>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</si>
  <si>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</si>
  <si>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</si>
  <si>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</si>
  <si>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</si>
  <si>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</si>
  <si>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</si>
  <si>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</si>
  <si>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</si>
  <si>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</si>
  <si>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</si>
  <si>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</si>
  <si>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</si>
  <si>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</si>
  <si>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</si>
  <si>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</si>
  <si>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</si>
  <si>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</si>
  <si>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</si>
  <si>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</si>
  <si>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</si>
  <si>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</si>
  <si>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</si>
  <si>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</si>
  <si>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</si>
  <si>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</si>
  <si>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</si>
  <si>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</si>
  <si>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</si>
  <si>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</si>
  <si>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</si>
  <si>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</si>
  <si>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</si>
  <si>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</si>
  <si>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</si>
  <si>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</si>
  <si>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</si>
  <si>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</si>
  <si>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</si>
  <si>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</si>
  <si>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</si>
  <si>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</si>
  <si>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</si>
  <si>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</si>
  <si>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</si>
  <si>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</si>
  <si>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</si>
  <si>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</si>
  <si>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</si>
  <si>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</si>
  <si>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</si>
  <si>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</si>
  <si>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</si>
  <si>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</si>
  <si>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</si>
  <si>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</si>
  <si>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</si>
  <si>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</si>
  <si>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</si>
  <si>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</si>
  <si>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</si>
  <si>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</si>
  <si>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</si>
  <si>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</si>
  <si>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</si>
  <si>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</si>
  <si>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</si>
  <si>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</si>
  <si>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</si>
  <si>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</si>
  <si>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</si>
  <si>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</si>
  <si>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</si>
  <si>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</si>
  <si>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</si>
  <si>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</si>
  <si>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</si>
  <si>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</si>
  <si>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</si>
  <si>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</si>
  <si>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</si>
  <si>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</si>
  <si>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</si>
  <si>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</si>
  <si>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</si>
  <si>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</si>
  <si>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</si>
  <si>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</si>
  <si>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</si>
  <si>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</si>
  <si>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</si>
  <si>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</si>
  <si>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</si>
  <si>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</si>
  <si>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</si>
  <si>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</si>
  <si>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</si>
  <si>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</si>
  <si>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</si>
  <si>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</si>
  <si>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</si>
  <si>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</si>
  <si>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</si>
  <si>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</si>
  <si>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</si>
  <si>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</si>
  <si>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</si>
  <si>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</si>
  <si>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</si>
  <si>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</si>
  <si>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</si>
  <si>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</si>
  <si>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</si>
  <si>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</si>
  <si>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</si>
  <si>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</si>
  <si>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</si>
  <si>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</si>
  <si>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</si>
  <si>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</si>
  <si>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производимую ЦТП-177 (ул. Широтная, 165) и ЦТП-178 (ул. Широтная,171) для потребителей г. Тюмени</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</si>
  <si>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</si>
  <si>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</si>
  <si>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</si>
  <si>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</si>
  <si>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</si>
  <si>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</si>
  <si>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</si>
  <si>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</si>
  <si>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</si>
  <si>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</si>
  <si>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</si>
  <si>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</si>
  <si>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</si>
  <si>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</si>
  <si>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</si>
  <si>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</si>
  <si>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</si>
  <si>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</si>
  <si>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</si>
  <si>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</si>
  <si>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</si>
  <si>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</si>
  <si>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</si>
  <si>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</si>
  <si>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</si>
  <si>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</si>
  <si>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</si>
  <si>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</si>
  <si>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</si>
  <si>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</si>
  <si>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</si>
  <si>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</si>
  <si>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</si>
  <si>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</si>
  <si>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</si>
  <si>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</si>
  <si>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</si>
  <si>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</si>
  <si>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</si>
  <si>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</si>
  <si>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</si>
  <si>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</si>
  <si>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</si>
  <si>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</si>
  <si>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</si>
  <si>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</si>
  <si>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</si>
  <si>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</si>
  <si>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</si>
  <si>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</si>
  <si>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</si>
  <si>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</si>
  <si>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</si>
  <si>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</si>
  <si>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</si>
  <si>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</si>
  <si>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</si>
  <si>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</si>
  <si>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</si>
  <si>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</si>
  <si>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</si>
  <si>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</si>
  <si>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</si>
  <si>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</si>
  <si>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</si>
  <si>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</si>
  <si>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</si>
  <si>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</si>
  <si>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</si>
  <si>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</si>
  <si>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</si>
  <si>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</si>
  <si>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</si>
  <si>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</si>
  <si>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</si>
  <si>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</si>
  <si>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</si>
  <si>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</si>
  <si>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</si>
  <si>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</si>
  <si>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</si>
  <si>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</si>
  <si>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</si>
  <si>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</si>
  <si>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</si>
  <si>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</si>
  <si>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</si>
  <si>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</si>
  <si>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</si>
  <si>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</si>
  <si>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</si>
  <si>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</si>
  <si>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</si>
  <si>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</si>
  <si>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</si>
  <si>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</si>
  <si>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</si>
  <si>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</si>
  <si>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</si>
  <si>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</si>
  <si>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</si>
  <si>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</si>
  <si>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</si>
  <si>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</si>
  <si>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</si>
  <si>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</si>
  <si>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</si>
  <si>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</si>
  <si>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</si>
  <si>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</si>
  <si>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</si>
  <si>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</si>
  <si>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</si>
  <si>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</si>
  <si>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</si>
  <si>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</si>
  <si>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</si>
  <si>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</si>
  <si>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</si>
  <si>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</si>
  <si>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</si>
  <si>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</si>
  <si>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</si>
  <si>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</si>
  <si>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</si>
  <si>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</si>
  <si>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</si>
  <si>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</si>
  <si>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</si>
  <si>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</si>
  <si>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</si>
  <si>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</si>
  <si>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</si>
  <si>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</si>
  <si>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</si>
  <si>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</si>
  <si>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</si>
  <si>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</si>
  <si>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</si>
  <si>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</si>
  <si>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</si>
  <si>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</si>
  <si>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</si>
  <si>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</si>
  <si>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</si>
  <si>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</si>
  <si>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</si>
  <si>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</si>
  <si>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</si>
  <si>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</si>
  <si>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</si>
  <si>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</si>
  <si>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</si>
  <si>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</si>
  <si>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</si>
  <si>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</si>
  <si>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</si>
  <si>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</si>
  <si>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</si>
  <si>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</si>
  <si>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</si>
  <si>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</si>
  <si>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</si>
  <si>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</si>
  <si>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</si>
  <si>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</si>
  <si>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</si>
  <si>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</si>
  <si>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</si>
  <si>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</si>
  <si>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</si>
  <si>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</si>
  <si>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</si>
  <si>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</si>
  <si>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</si>
  <si>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</si>
  <si>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</si>
  <si>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</si>
  <si>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</si>
  <si>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</si>
  <si>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</si>
  <si>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</si>
  <si>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</si>
  <si>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</si>
  <si>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</si>
  <si>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</si>
  <si>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</si>
  <si>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</si>
  <si>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</si>
  <si>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</si>
  <si>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</si>
  <si>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</si>
  <si>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</si>
  <si>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</si>
  <si>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</si>
  <si>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</si>
  <si>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</si>
  <si>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</si>
  <si>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</si>
  <si>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</si>
  <si>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</si>
  <si>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</si>
  <si>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</si>
  <si>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</si>
  <si>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</si>
  <si>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</si>
  <si>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</si>
  <si>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</si>
  <si>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</si>
  <si>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</si>
  <si>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</si>
  <si>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</si>
  <si>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</si>
  <si>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</si>
  <si>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</si>
  <si>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</si>
  <si>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</si>
  <si>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</si>
  <si>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</si>
  <si>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</si>
  <si>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</si>
  <si>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</si>
  <si>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</si>
  <si>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</si>
  <si>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</si>
  <si>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</si>
  <si>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</si>
  <si>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</si>
  <si>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</si>
  <si>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</si>
  <si>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</si>
  <si>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</si>
  <si>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</si>
  <si>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</si>
  <si>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</si>
  <si>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</si>
  <si>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</si>
  <si>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</si>
  <si>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</si>
  <si>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</si>
  <si>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</si>
  <si>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</si>
  <si>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</si>
  <si>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</si>
  <si>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</si>
  <si>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</si>
  <si>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</si>
  <si>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</si>
  <si>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</si>
  <si>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</si>
  <si>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</si>
  <si>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</si>
  <si>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</si>
  <si>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</si>
  <si>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</si>
  <si>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</si>
  <si>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</si>
  <si>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</si>
  <si>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</si>
  <si>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</si>
  <si>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</si>
  <si>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</si>
  <si>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</si>
  <si>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</si>
  <si>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</si>
  <si>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</si>
  <si>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</si>
  <si>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</si>
  <si>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</si>
  <si>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</si>
  <si>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</si>
  <si>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</si>
  <si>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</si>
  <si>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</si>
  <si>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</si>
  <si>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</si>
  <si>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</si>
  <si>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</si>
  <si>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</si>
  <si>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</si>
  <si>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</si>
  <si>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</si>
  <si>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</si>
  <si>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</si>
  <si>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</si>
  <si>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</si>
  <si>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</si>
  <si>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</si>
  <si>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</si>
  <si>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</si>
  <si>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</si>
  <si>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</si>
  <si>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</si>
  <si>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</si>
  <si>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</si>
  <si>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</si>
  <si>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</si>
  <si>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</si>
  <si>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</si>
  <si>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</si>
  <si>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</si>
  <si>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</si>
  <si>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</si>
  <si>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</si>
  <si>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</si>
  <si>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</si>
  <si>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</si>
  <si>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</si>
  <si>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</si>
  <si>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</si>
  <si>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</si>
  <si>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</si>
  <si>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</si>
  <si>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</si>
  <si>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</si>
  <si>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</si>
  <si>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</si>
  <si>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</si>
  <si>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</si>
  <si>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</si>
  <si>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</si>
  <si>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</si>
  <si>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</si>
  <si>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</si>
  <si>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</si>
  <si>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</si>
  <si>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</si>
  <si>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</si>
  <si>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</si>
  <si>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</si>
  <si>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</si>
  <si>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</si>
  <si>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</si>
  <si>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</si>
  <si>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</si>
  <si>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</si>
  <si>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</si>
  <si>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</si>
  <si>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</si>
  <si>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</si>
  <si>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</si>
  <si>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</si>
  <si>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</si>
  <si>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</si>
  <si>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</si>
  <si>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</si>
  <si>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</si>
  <si>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</si>
  <si>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</si>
  <si>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</si>
  <si>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</si>
  <si>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</si>
  <si>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</si>
  <si>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</si>
  <si>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</si>
  <si>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</si>
  <si>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</si>
  <si>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</si>
  <si>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</si>
  <si>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</si>
  <si>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</si>
  <si>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</si>
  <si>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</si>
  <si>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</si>
  <si>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</si>
  <si>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</si>
  <si>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</si>
  <si>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</si>
  <si>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</si>
  <si>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</si>
  <si>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</si>
  <si>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</si>
  <si>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</si>
  <si>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</si>
  <si>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</si>
  <si>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</si>
  <si>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</si>
  <si>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</si>
  <si>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</si>
  <si>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</si>
  <si>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</si>
  <si>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</si>
  <si>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</si>
  <si>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</si>
  <si>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</si>
  <si>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</si>
  <si>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</si>
  <si>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</si>
  <si>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</si>
  <si>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</si>
  <si>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</si>
  <si>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</si>
  <si>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</si>
  <si>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</si>
  <si>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</si>
  <si>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</si>
  <si>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</si>
  <si>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</si>
  <si>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</si>
  <si>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</si>
  <si>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</si>
  <si>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</si>
  <si>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</si>
  <si>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</si>
  <si>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</si>
  <si>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</si>
  <si>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</si>
  <si>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</si>
  <si>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</si>
  <si>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</si>
  <si>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</si>
  <si>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</si>
  <si>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</si>
  <si>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</si>
  <si>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</si>
  <si>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</si>
  <si>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</si>
  <si>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</si>
  <si>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</si>
  <si>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</si>
  <si>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</si>
  <si>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</si>
  <si>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</si>
  <si>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</si>
  <si>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</si>
  <si>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</si>
  <si>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</si>
  <si>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</si>
  <si>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</si>
  <si>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</si>
  <si>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</si>
  <si>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</si>
  <si>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</si>
  <si>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</si>
  <si>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</si>
  <si>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</si>
  <si>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</si>
  <si>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</si>
  <si>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</si>
  <si>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</si>
  <si>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</si>
  <si>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</si>
  <si>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</si>
  <si>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</si>
  <si>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</si>
  <si>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</si>
  <si>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</si>
  <si>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</si>
  <si>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</si>
  <si>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</si>
  <si>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</si>
  <si>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</si>
  <si>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</si>
  <si>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</si>
  <si>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</si>
  <si>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</si>
  <si>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</si>
  <si>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</si>
  <si>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</si>
  <si>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</si>
  <si>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</si>
  <si>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</si>
  <si>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</si>
  <si>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</si>
  <si>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</si>
  <si>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</si>
  <si>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</si>
  <si>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</si>
  <si>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</si>
  <si>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</si>
  <si>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</si>
  <si>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</si>
  <si>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</si>
  <si>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</si>
  <si>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</si>
  <si>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</si>
  <si>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</si>
  <si>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</si>
  <si>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</si>
  <si>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</si>
  <si>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</si>
  <si>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</si>
  <si>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</si>
  <si>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</si>
  <si>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</si>
  <si>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</si>
  <si>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</si>
  <si>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</si>
  <si>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</si>
  <si>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</si>
  <si>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</si>
  <si>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</si>
  <si>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</si>
  <si>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</si>
  <si>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</si>
  <si>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</si>
  <si>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</si>
  <si>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</si>
  <si>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</si>
  <si>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</si>
  <si>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</si>
  <si>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</si>
  <si>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</si>
  <si>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</si>
  <si>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</si>
  <si>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</si>
  <si>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</si>
  <si>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</si>
  <si>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</si>
  <si>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</si>
  <si>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</si>
  <si>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</si>
  <si>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</si>
  <si>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</si>
  <si>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</si>
  <si>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</si>
  <si>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</si>
  <si>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</si>
  <si>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</si>
  <si>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</si>
  <si>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</si>
  <si>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</si>
  <si>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</si>
  <si>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</si>
  <si>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</si>
  <si>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</si>
  <si>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</si>
  <si>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</si>
  <si>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</si>
  <si>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</si>
  <si>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</si>
  <si>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</si>
  <si>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</si>
  <si>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</si>
  <si>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</si>
  <si>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</si>
  <si>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</si>
  <si>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</si>
  <si>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</si>
  <si>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</si>
  <si>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</si>
  <si>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</si>
  <si>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</si>
  <si>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</si>
  <si>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</si>
  <si>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</si>
  <si>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</si>
  <si>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</si>
  <si>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</si>
  <si>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</si>
  <si>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</si>
  <si>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</si>
  <si>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</si>
  <si>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</si>
  <si>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</si>
  <si>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</si>
  <si>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</si>
  <si>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</si>
  <si>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</si>
  <si>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</si>
  <si>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</si>
  <si>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</si>
  <si>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</si>
  <si>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</si>
  <si>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</si>
  <si>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</si>
  <si>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</si>
  <si>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</si>
  <si>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</si>
  <si>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</si>
  <si>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</si>
  <si>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</si>
  <si>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</si>
  <si>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</si>
  <si>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</si>
  <si>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</si>
  <si>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</si>
  <si>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</si>
  <si>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</si>
  <si>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</si>
  <si>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</si>
  <si>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</si>
  <si>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</si>
  <si>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</si>
  <si>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</si>
  <si>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</si>
  <si>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</si>
  <si>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</si>
  <si>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</si>
  <si>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</si>
  <si>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</si>
  <si>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</si>
  <si>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</si>
  <si>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</si>
  <si>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</si>
  <si>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</si>
  <si>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</si>
  <si>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</si>
  <si>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</si>
  <si>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</si>
  <si>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</si>
  <si>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</si>
  <si>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</si>
  <si>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</si>
  <si>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</si>
  <si>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</si>
  <si>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</si>
  <si>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</si>
  <si>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</si>
  <si>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</si>
  <si>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</si>
  <si>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</si>
  <si>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</si>
  <si>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</si>
  <si>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</si>
  <si>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</si>
  <si>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</si>
  <si>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</si>
  <si>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</si>
  <si>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</si>
  <si>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</si>
  <si>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</si>
  <si>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</si>
  <si>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</si>
  <si>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</si>
  <si>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</si>
  <si>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</si>
  <si>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</si>
  <si>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</si>
  <si>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</si>
  <si>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</si>
  <si>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</si>
  <si>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</si>
  <si>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</si>
  <si>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</si>
  <si>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</si>
  <si>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</si>
  <si>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</si>
  <si>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</si>
  <si>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</si>
  <si>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</si>
  <si>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</si>
  <si>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</si>
  <si>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</si>
  <si>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</si>
  <si>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</si>
  <si>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</si>
  <si>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</si>
  <si>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</si>
  <si>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</si>
  <si>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</si>
  <si>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</si>
  <si>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</si>
  <si>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</si>
  <si>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</si>
  <si>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</si>
  <si>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</si>
  <si>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</si>
  <si>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</si>
  <si>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</si>
  <si>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</si>
  <si>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</si>
  <si>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</si>
  <si>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</si>
  <si>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</si>
  <si>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</si>
  <si>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</si>
  <si>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</si>
  <si>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</si>
  <si>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</si>
  <si>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</si>
  <si>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</si>
  <si>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</si>
  <si>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</si>
  <si>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</si>
  <si>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</si>
  <si>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</si>
  <si>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</si>
  <si>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</si>
  <si>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</si>
  <si>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</si>
  <si>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</si>
  <si>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</si>
  <si>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</si>
  <si>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</si>
  <si>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</si>
  <si>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</si>
  <si>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</si>
  <si>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</si>
  <si>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</si>
  <si>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</si>
  <si>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</si>
  <si>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</si>
  <si>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</si>
  <si>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</si>
  <si>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</si>
  <si>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</si>
  <si>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</si>
  <si>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</si>
  <si>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</si>
  <si>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</si>
  <si>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</si>
  <si>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</si>
  <si>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</si>
  <si>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</si>
  <si>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</si>
  <si>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</si>
  <si>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</si>
  <si>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</si>
  <si>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</si>
  <si>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</si>
  <si>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</si>
  <si>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</si>
  <si>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</si>
  <si>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</si>
  <si>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</si>
  <si>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</si>
  <si>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</si>
  <si>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</si>
  <si>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</si>
  <si>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</si>
  <si>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</si>
  <si>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</si>
  <si>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</si>
  <si>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</si>
  <si>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</si>
  <si>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</si>
  <si>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</si>
  <si>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</si>
  <si>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</si>
  <si>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</si>
  <si>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</si>
  <si>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</si>
  <si>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</si>
  <si>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</si>
  <si>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</si>
  <si>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</si>
  <si>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</si>
  <si>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</si>
  <si>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</si>
  <si>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</si>
  <si>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</si>
  <si>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</si>
  <si>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</si>
  <si>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</si>
  <si>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</si>
  <si>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</si>
  <si>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</si>
  <si>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</si>
  <si>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</si>
  <si>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</si>
  <si>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</si>
  <si>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</si>
  <si>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</si>
  <si>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</si>
  <si>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</si>
  <si>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</si>
  <si>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</si>
  <si>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</si>
  <si>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</si>
  <si>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</si>
  <si>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</si>
  <si>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</si>
  <si>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</si>
  <si>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</si>
  <si>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</si>
  <si>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</si>
  <si>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</si>
  <si>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</si>
  <si>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</si>
  <si>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</si>
  <si>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</si>
  <si>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</si>
  <si>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</si>
  <si>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</si>
  <si>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</si>
  <si>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</si>
  <si>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</si>
  <si>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</si>
  <si>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</si>
  <si>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</si>
  <si>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</si>
  <si>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</si>
  <si>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</si>
  <si>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</si>
  <si>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</si>
  <si>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</si>
  <si>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</si>
  <si>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</si>
  <si>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</si>
  <si>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</si>
  <si>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</si>
  <si>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</si>
  <si>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</si>
  <si>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</si>
  <si>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</si>
  <si>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</si>
  <si>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</si>
  <si>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</si>
  <si>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</si>
  <si>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</si>
  <si>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</si>
  <si>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</si>
  <si>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</si>
  <si>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</si>
  <si>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</si>
  <si>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</si>
  <si>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</si>
  <si>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</si>
  <si>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</si>
  <si>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</si>
  <si>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</si>
  <si>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</si>
  <si>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</si>
  <si>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</si>
  <si>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</si>
  <si>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</si>
  <si>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</si>
  <si>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</si>
  <si>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</si>
  <si>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</si>
  <si>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</si>
  <si>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</si>
  <si>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</si>
  <si>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</si>
  <si>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</si>
  <si>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</si>
  <si>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</si>
  <si>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</si>
  <si>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</si>
  <si>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</si>
  <si>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</si>
  <si>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</si>
  <si>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</si>
  <si>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</si>
  <si>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</si>
  <si>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</si>
  <si>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</si>
  <si>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</si>
  <si>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</si>
  <si>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</si>
  <si>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</si>
  <si>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</si>
  <si>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</si>
  <si>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</si>
  <si>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</si>
  <si>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</si>
  <si>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</si>
  <si>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</si>
  <si>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</si>
  <si>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</si>
  <si>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</si>
  <si>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</si>
  <si>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</si>
  <si>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</si>
  <si>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</si>
  <si>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</si>
  <si>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</si>
  <si>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</si>
  <si>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</si>
  <si>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</si>
  <si>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</si>
  <si>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</si>
  <si>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</si>
  <si>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</si>
  <si>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</si>
  <si>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</si>
  <si>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</si>
  <si>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</si>
  <si>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</si>
  <si>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</si>
  <si>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</si>
  <si>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</si>
  <si>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</si>
  <si>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</si>
  <si>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</si>
  <si>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</si>
  <si>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</si>
  <si>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</si>
  <si>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</si>
  <si>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</si>
  <si>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</si>
  <si>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</si>
  <si>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</si>
  <si>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</si>
  <si>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</si>
  <si>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</si>
  <si>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</si>
  <si>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</si>
  <si>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</si>
  <si>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</si>
  <si>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</si>
  <si>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</si>
  <si>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</si>
  <si>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</si>
  <si>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</si>
  <si>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</si>
  <si>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</si>
  <si>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</si>
  <si>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</si>
  <si>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</si>
  <si>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</si>
  <si>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</si>
  <si>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</si>
  <si>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https://portal.eias.ru/Portal/DownloadPage.aspx?type=12&amp;guid=6bccc402-833e-4914-a44d-ad656d6503a0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</si>
  <si>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</si>
  <si>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</si>
  <si>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</si>
  <si>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и услуг для нужд АО "УСТЭК"</t>
  </si>
  <si>
    <t>https://tarif.72to.ru/lk/files/Files/RwGAXB/81380687-aad1-47ee-84f6-28a93d18530b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</si>
  <si>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</si>
  <si>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</si>
  <si>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http://zakupki.gov.ru/223/clause/public/order-clause/info/actual-common-info.html?clauseId=132419&amp;clauseInfoId=347125&amp;versioned=&amp;activeTab=0&amp;epz=true</t>
  </si>
  <si>
    <t>План закупок</t>
  </si>
  <si>
    <t>https://zakupki.gov.ru/223/plan/public/plan/info/actual-documents.html?planId=608148&amp;planInfoId=3949886&amp;versioned=&amp;activeTab=1&amp;epz=true</t>
  </si>
  <si>
    <t>Результаты закупок</t>
  </si>
  <si>
    <t>https://ao-ustek.ru/zakupki/rezultaty-zakupok/</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</si>
  <si>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</si>
  <si>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</si>
  <si>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</si>
  <si>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</si>
  <si>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</si>
  <si>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</si>
  <si>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</si>
  <si>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</si>
  <si>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</si>
  <si>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</si>
  <si>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</si>
  <si>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</si>
  <si>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</si>
  <si>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</si>
  <si>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</si>
  <si>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</si>
  <si>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</si>
  <si>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</si>
  <si>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</si>
  <si>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</si>
  <si>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</si>
  <si>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</si>
  <si>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</si>
  <si>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</si>
  <si>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</si>
  <si>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</si>
  <si>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</si>
  <si>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</si>
  <si>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</si>
  <si>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</si>
  <si>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</si>
  <si>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</si>
  <si>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</si>
  <si>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</si>
  <si>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</si>
  <si>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</si>
  <si>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</si>
  <si>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</si>
  <si>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</si>
  <si>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</si>
  <si>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</si>
  <si>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</si>
  <si>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</si>
  <si>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</si>
  <si>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</si>
  <si>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</si>
  <si>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</si>
  <si>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</si>
  <si>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</si>
  <si>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</si>
  <si>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</si>
  <si>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</si>
  <si>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</si>
  <si>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</si>
  <si>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</si>
  <si>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</si>
  <si>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</si>
  <si>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</si>
  <si>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</si>
  <si>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</si>
  <si>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</si>
  <si>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</si>
  <si>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</si>
  <si>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</si>
  <si>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</si>
  <si>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</si>
  <si>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</si>
  <si>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</si>
  <si>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</si>
  <si>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</si>
  <si>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</si>
  <si>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</si>
  <si>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</si>
  <si>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</si>
  <si>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</si>
  <si>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</si>
  <si>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</si>
  <si>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</si>
  <si>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</si>
  <si>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</si>
  <si>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</si>
  <si>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</si>
  <si>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</si>
  <si>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</si>
  <si>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</si>
  <si>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</si>
  <si>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</si>
  <si>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</si>
  <si>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</si>
  <si>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</si>
  <si>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</si>
  <si>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</si>
  <si>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</si>
  <si>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</si>
  <si>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</si>
  <si>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</si>
  <si>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</si>
  <si>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</si>
  <si>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</si>
  <si>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</si>
  <si>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</si>
  <si>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</si>
  <si>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</si>
  <si>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</si>
  <si>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</si>
  <si>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</si>
  <si>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</si>
  <si>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</si>
  <si>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</si>
  <si>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</si>
  <si>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</si>
  <si>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</si>
  <si>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</si>
  <si>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</si>
  <si>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</si>
  <si>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</si>
  <si>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</si>
  <si>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</si>
  <si>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</si>
  <si>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</si>
  <si>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</si>
  <si>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</si>
  <si>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</si>
  <si>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</si>
  <si>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</si>
  <si>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</si>
  <si>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</si>
  <si>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</si>
  <si>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</si>
  <si>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</si>
  <si>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</si>
  <si>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</si>
  <si>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</si>
  <si>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</si>
  <si>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</si>
  <si>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</si>
  <si>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</si>
  <si>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</si>
  <si>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</si>
  <si>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</si>
  <si>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</si>
  <si>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</si>
  <si>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</si>
  <si>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</si>
  <si>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</si>
  <si>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</si>
  <si>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</si>
  <si>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</si>
  <si>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</si>
  <si>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</si>
  <si>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</si>
  <si>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</si>
  <si>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</si>
  <si>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</si>
  <si>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</si>
  <si>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</si>
  <si>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</si>
  <si>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</si>
  <si>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</si>
  <si>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</si>
  <si>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</si>
  <si>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</si>
  <si>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</si>
  <si>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</si>
  <si>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</si>
  <si>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</si>
  <si>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</si>
  <si>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</si>
  <si>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</si>
  <si>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</si>
  <si>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</si>
  <si>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</si>
  <si>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</si>
  <si>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</si>
  <si>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</si>
  <si>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</si>
  <si>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</si>
  <si>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</si>
  <si>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</si>
  <si>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</si>
  <si>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</si>
  <si>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</si>
  <si>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</si>
  <si>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</si>
  <si>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</si>
  <si>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</si>
  <si>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</si>
  <si>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</si>
  <si>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</si>
  <si>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</si>
  <si>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</si>
  <si>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</si>
  <si>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</si>
  <si>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</si>
  <si>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</si>
  <si>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</si>
  <si>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</si>
  <si>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</si>
  <si>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</si>
  <si>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</si>
  <si>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</si>
  <si>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</si>
  <si>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</si>
  <si>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</si>
  <si>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</si>
  <si>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</si>
  <si>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</si>
  <si>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</si>
  <si>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</si>
  <si>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</si>
  <si>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</si>
  <si>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</si>
  <si>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</si>
  <si>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</si>
  <si>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</si>
  <si>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</si>
  <si>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</si>
  <si>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</si>
  <si>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</si>
  <si>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</si>
  <si>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</si>
  <si>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</si>
  <si>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</si>
  <si>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</si>
  <si>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</si>
  <si>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</si>
  <si>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</si>
  <si>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</si>
  <si>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</si>
  <si>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</si>
  <si>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</si>
  <si>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</si>
  <si>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</si>
  <si>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</si>
  <si>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</si>
  <si>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</si>
  <si>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</si>
  <si>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</si>
  <si>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</si>
  <si>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</si>
  <si>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</si>
  <si>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</si>
  <si>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</si>
  <si>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</si>
  <si>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</si>
  <si>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</si>
  <si>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</si>
  <si>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</si>
  <si>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</si>
  <si>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</si>
  <si>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</si>
  <si>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</si>
  <si>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</si>
  <si>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</si>
  <si>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</si>
  <si>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</si>
  <si>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</si>
  <si>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</si>
  <si>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</si>
  <si>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</si>
  <si>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</si>
  <si>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</si>
  <si>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</si>
  <si>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</si>
  <si>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</si>
  <si>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</si>
  <si>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</si>
  <si>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</si>
  <si>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</si>
  <si>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</si>
  <si>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</si>
  <si>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</si>
  <si>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</si>
  <si>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</si>
  <si>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</si>
  <si>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</si>
  <si>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</si>
  <si>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</si>
  <si>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</si>
  <si>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</si>
  <si>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</si>
  <si>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</si>
  <si>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</si>
  <si>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</si>
  <si>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</si>
  <si>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</si>
  <si>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</si>
  <si>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</si>
  <si>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</si>
  <si>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</si>
  <si>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</si>
  <si>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</si>
  <si>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</si>
  <si>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</si>
  <si>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</si>
  <si>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</si>
  <si>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</si>
  <si>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</si>
  <si>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</si>
  <si>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</si>
  <si>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</si>
  <si>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</si>
  <si>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</si>
  <si>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</si>
  <si>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</si>
  <si>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</si>
  <si>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</si>
  <si>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</si>
  <si>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</si>
  <si>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</si>
  <si>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</si>
  <si>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</si>
  <si>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</si>
  <si>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</si>
  <si>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</si>
  <si>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</si>
  <si>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</si>
  <si>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</si>
  <si>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</si>
  <si>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</si>
  <si>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</si>
  <si>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</si>
  <si>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</si>
  <si>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</si>
  <si>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</si>
  <si>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</si>
  <si>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</si>
  <si>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</si>
  <si>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</si>
  <si>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</si>
  <si>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</si>
  <si>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</si>
  <si>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</si>
  <si>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</si>
  <si>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</si>
  <si>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</si>
  <si>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</si>
  <si>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</si>
  <si>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</si>
  <si>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</si>
  <si>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</si>
  <si>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</si>
  <si>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</si>
  <si>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</si>
  <si>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</si>
  <si>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</si>
  <si>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</si>
  <si>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</si>
  <si>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</si>
  <si>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</si>
  <si>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</si>
  <si>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</si>
  <si>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</si>
  <si>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</si>
  <si>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</si>
  <si>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</si>
  <si>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</si>
  <si>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</si>
  <si>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</si>
  <si>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</si>
  <si>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</si>
  <si>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</si>
  <si>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</si>
  <si>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</si>
  <si>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</si>
  <si>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</si>
  <si>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</si>
  <si>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</si>
  <si>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</si>
  <si>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</si>
  <si>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</si>
  <si>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</si>
  <si>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</si>
  <si>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</si>
  <si>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</si>
  <si>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</si>
  <si>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</si>
  <si>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</si>
  <si>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</si>
  <si>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</si>
  <si>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</si>
  <si>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</si>
  <si>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</si>
  <si>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</si>
  <si>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</si>
  <si>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</si>
  <si>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</si>
  <si>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</si>
  <si>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</si>
  <si>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</si>
  <si>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</si>
  <si>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</si>
  <si>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</si>
  <si>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</si>
  <si>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</si>
  <si>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</si>
  <si>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</si>
  <si>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</si>
  <si>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</si>
  <si>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</si>
  <si>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</si>
  <si>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</si>
  <si>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</si>
  <si>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</si>
  <si>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</si>
  <si>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</si>
  <si>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</si>
  <si>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</si>
  <si>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</si>
  <si>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</si>
  <si>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</si>
  <si>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</si>
  <si>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</si>
  <si>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</si>
  <si>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</si>
  <si>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</si>
  <si>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</si>
  <si>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</si>
  <si>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</si>
  <si>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</si>
  <si>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</si>
  <si>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</si>
  <si>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</si>
  <si>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</si>
  <si>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</si>
  <si>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</si>
  <si>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</si>
  <si>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</si>
  <si>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</si>
  <si>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</si>
  <si>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</si>
  <si>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</si>
  <si>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</si>
  <si>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</si>
  <si>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</si>
  <si>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</si>
  <si>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</si>
  <si>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</si>
  <si>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</si>
  <si>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</si>
  <si>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</si>
  <si>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</si>
  <si>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</si>
  <si>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</si>
  <si>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</si>
  <si>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</si>
  <si>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</si>
  <si>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</si>
  <si>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</si>
  <si>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</si>
  <si>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</si>
  <si>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</si>
  <si>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</si>
  <si>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</si>
  <si>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</si>
  <si>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</si>
  <si>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</si>
  <si>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</si>
  <si>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</si>
  <si>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</si>
  <si>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</si>
  <si>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</si>
  <si>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</si>
  <si>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</si>
  <si>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</si>
  <si>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</si>
  <si>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</si>
  <si>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</si>
  <si>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</si>
  <si>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</si>
  <si>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</si>
  <si>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</si>
  <si>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</si>
  <si>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</si>
  <si>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</si>
  <si>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</si>
  <si>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</si>
  <si>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</si>
  <si>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</si>
  <si>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</si>
  <si>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</si>
  <si>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</si>
  <si>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</si>
  <si>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</si>
  <si>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</si>
  <si>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</si>
  <si>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</si>
  <si>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</si>
  <si>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</si>
  <si>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</si>
  <si>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</si>
  <si>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</si>
  <si>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</si>
  <si>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</si>
  <si>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</si>
  <si>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</si>
  <si>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</si>
  <si>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</si>
  <si>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</si>
  <si>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</si>
  <si>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</si>
  <si>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</si>
  <si>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</si>
  <si>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</si>
  <si>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</si>
  <si>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</si>
  <si>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</si>
  <si>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</si>
  <si>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</si>
  <si>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</si>
  <si>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</si>
  <si>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</si>
  <si>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</si>
  <si>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</si>
  <si>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</si>
  <si>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</si>
  <si>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</si>
  <si>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</si>
  <si>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</si>
  <si>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</si>
  <si>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</si>
  <si>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</si>
  <si>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</si>
  <si>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</si>
  <si>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</si>
  <si>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</si>
  <si>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</si>
  <si>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</si>
  <si>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</si>
  <si>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</si>
  <si>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</si>
  <si>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</si>
  <si>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</si>
  <si>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</si>
  <si>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</si>
  <si>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</si>
  <si>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</si>
  <si>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</si>
  <si>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</si>
  <si>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</si>
  <si>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</si>
  <si>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</si>
  <si>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</si>
  <si>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</si>
  <si>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</si>
  <si>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</si>
  <si>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</si>
  <si>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</si>
  <si>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</si>
  <si>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</si>
  <si>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</si>
  <si>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</si>
  <si>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</si>
  <si>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</si>
  <si>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</si>
  <si>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</si>
  <si>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</si>
  <si>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</si>
  <si>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</si>
  <si>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</si>
  <si>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</si>
  <si>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</si>
  <si>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</si>
  <si>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</si>
  <si>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</si>
  <si>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</si>
  <si>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</si>
  <si>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</si>
  <si>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</si>
  <si>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</si>
  <si>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</si>
  <si>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</si>
  <si>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</si>
  <si>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</si>
  <si>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</si>
  <si>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</si>
  <si>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</si>
  <si>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</si>
  <si>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</si>
  <si>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</si>
  <si>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</si>
  <si>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</si>
  <si>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</si>
  <si>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</si>
  <si>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</si>
  <si>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</si>
  <si>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</si>
  <si>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</si>
  <si>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</si>
  <si>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</si>
  <si>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</si>
  <si>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</si>
  <si>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</si>
  <si>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</si>
  <si>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</si>
  <si>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</si>
  <si>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</si>
  <si>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</si>
  <si>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</si>
  <si>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</si>
  <si>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</si>
  <si>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</si>
  <si>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</si>
  <si>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</si>
  <si>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</si>
  <si>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</si>
  <si>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</si>
  <si>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</si>
  <si>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</si>
  <si>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</si>
  <si>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</si>
  <si>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</si>
  <si>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</si>
  <si>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</si>
  <si>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</si>
  <si>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</si>
  <si>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</si>
  <si>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</si>
  <si>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</si>
  <si>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</si>
  <si>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</si>
  <si>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</si>
  <si>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</si>
  <si>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</si>
  <si>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</si>
  <si>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</si>
  <si>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</si>
  <si>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</si>
  <si>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</si>
  <si>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</si>
  <si>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</si>
  <si>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</si>
  <si>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</si>
  <si>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</si>
  <si>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</si>
  <si>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</si>
  <si>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</si>
  <si>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</si>
  <si>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</si>
  <si>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</si>
  <si>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</si>
  <si>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</si>
  <si>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</si>
  <si>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</si>
  <si>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</si>
  <si>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</si>
  <si>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</si>
  <si>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</si>
  <si>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</si>
  <si>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</si>
  <si>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</si>
  <si>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</si>
  <si>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</si>
  <si>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</si>
  <si>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</si>
  <si>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</si>
  <si>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</si>
  <si>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</si>
  <si>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</si>
  <si>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</si>
  <si>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</si>
  <si>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</si>
  <si>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</si>
  <si>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</si>
  <si>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</si>
  <si>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</si>
  <si>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</si>
  <si>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</si>
  <si>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</si>
  <si>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</si>
  <si>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</si>
  <si>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</si>
  <si>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</si>
  <si>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</si>
  <si>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</si>
  <si>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</si>
  <si>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</si>
  <si>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</si>
  <si>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</si>
  <si>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</si>
  <si>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</si>
  <si>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</si>
  <si>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</si>
  <si>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</si>
  <si>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</si>
  <si>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</si>
  <si>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</si>
  <si>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</si>
  <si>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</si>
  <si>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</si>
  <si>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</si>
  <si>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</si>
  <si>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</si>
  <si>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</si>
  <si>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</si>
  <si>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</si>
  <si>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</si>
  <si>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</si>
  <si>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</si>
  <si>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</si>
  <si>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</si>
  <si>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</si>
  <si>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</si>
  <si>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</si>
  <si>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</si>
  <si>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</si>
  <si>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</si>
  <si>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</si>
  <si>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</si>
  <si>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</si>
  <si>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</si>
  <si>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</si>
  <si>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</si>
  <si>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</si>
  <si>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</si>
  <si>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</si>
  <si>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</si>
  <si>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</si>
  <si>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</si>
  <si>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</si>
  <si>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</si>
  <si>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</si>
  <si>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</si>
  <si>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</si>
  <si>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</si>
  <si>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</si>
  <si>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</si>
  <si>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</si>
  <si>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</si>
  <si>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</si>
  <si>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</si>
  <si>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</si>
  <si>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</si>
  <si>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</si>
  <si>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</si>
  <si>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</si>
  <si>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</si>
  <si>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</si>
  <si>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</si>
  <si>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</si>
  <si>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</si>
  <si>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</si>
  <si>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</si>
  <si>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</si>
  <si>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</si>
  <si>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</si>
  <si>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</si>
  <si>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</si>
  <si>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</si>
  <si>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</si>
  <si>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</si>
  <si>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</si>
  <si>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</si>
  <si>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</si>
  <si>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</si>
  <si>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</si>
  <si>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</si>
  <si>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</si>
  <si>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</si>
  <si>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</si>
  <si>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</si>
  <si>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</si>
  <si>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</si>
  <si>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</si>
  <si>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</si>
  <si>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</si>
  <si>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</si>
  <si>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</si>
  <si>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</si>
  <si>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</si>
  <si>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</si>
  <si>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</si>
  <si>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</si>
  <si>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</si>
  <si>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</si>
  <si>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</si>
  <si>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</si>
  <si>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</si>
  <si>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</si>
  <si>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</si>
  <si>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</si>
  <si>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</si>
  <si>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</si>
  <si>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</si>
  <si>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</si>
  <si>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</si>
  <si>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</si>
  <si>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</si>
  <si>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</si>
  <si>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</si>
  <si>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</si>
  <si>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</si>
  <si>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</si>
  <si>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</si>
  <si>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</si>
  <si>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</si>
  <si>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</si>
  <si>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</si>
  <si>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</si>
  <si>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</si>
  <si>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</si>
  <si>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</si>
  <si>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</si>
  <si>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</si>
  <si>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</si>
  <si>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</si>
  <si>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</si>
  <si>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</si>
  <si>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</si>
  <si>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</si>
  <si>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</si>
  <si>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</si>
  <si>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</si>
  <si>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</si>
  <si>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</si>
  <si>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</si>
  <si>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</si>
  <si>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</si>
  <si>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</si>
  <si>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</si>
  <si>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</si>
  <si>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</si>
  <si>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</si>
  <si>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</si>
  <si>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</si>
  <si>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</si>
  <si>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</si>
  <si>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</si>
  <si>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</si>
  <si>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</si>
  <si>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</si>
  <si>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</si>
  <si>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</si>
  <si>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</si>
  <si>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</si>
  <si>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</si>
  <si>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</si>
  <si>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</si>
  <si>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</si>
  <si>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</si>
  <si>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</si>
  <si>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</si>
  <si>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</si>
  <si>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</si>
  <si>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</si>
  <si>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</si>
  <si>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</si>
  <si>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</si>
  <si>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</si>
  <si>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</si>
  <si>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</si>
  <si>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</si>
  <si>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</si>
  <si>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</si>
  <si>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</si>
  <si>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</si>
  <si>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</si>
  <si>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</si>
  <si>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</si>
  <si>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</si>
  <si>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</si>
  <si>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</si>
  <si>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</si>
  <si>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</si>
  <si>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</si>
  <si>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</si>
  <si>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</si>
  <si>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</si>
  <si>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</si>
  <si>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</si>
  <si>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</si>
  <si>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</si>
  <si>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</si>
  <si>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</si>
  <si>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</si>
  <si>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</si>
  <si>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</si>
  <si>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</si>
  <si>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</si>
  <si>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</si>
  <si>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</si>
  <si>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</si>
  <si>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</si>
  <si>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</si>
  <si>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</si>
  <si>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</si>
  <si>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</si>
  <si>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</si>
  <si>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</si>
  <si>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</si>
  <si>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</si>
  <si>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</si>
  <si>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</si>
  <si>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</si>
  <si>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</si>
  <si>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</si>
  <si>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</si>
  <si>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</si>
  <si>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</si>
  <si>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</si>
  <si>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</si>
  <si>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</si>
  <si>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</si>
  <si>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</si>
  <si>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</si>
  <si>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</si>
  <si>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</si>
  <si>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</si>
  <si>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</si>
  <si>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</si>
  <si>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</si>
  <si>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</si>
  <si>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</si>
  <si>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</si>
  <si>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</si>
  <si>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</si>
  <si>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</si>
  <si>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</si>
  <si>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</si>
  <si>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</si>
  <si>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</si>
  <si>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</si>
  <si>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</si>
  <si>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</si>
  <si>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</si>
  <si>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</si>
  <si>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</si>
  <si>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</si>
  <si>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</si>
  <si>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</si>
  <si>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</si>
  <si>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</si>
  <si>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</si>
  <si>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</si>
  <si>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</si>
  <si>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</si>
  <si>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</si>
  <si>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</si>
  <si>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</si>
  <si>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</si>
  <si>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</si>
  <si>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</si>
  <si>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</si>
  <si>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</si>
  <si>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</si>
  <si>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</si>
  <si>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</si>
  <si>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</si>
  <si>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</si>
  <si>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</si>
  <si>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</si>
  <si>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</si>
  <si>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</si>
  <si>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</si>
  <si>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</si>
  <si>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</si>
  <si>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</si>
  <si>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</si>
  <si>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</si>
  <si>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</si>
  <si>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</si>
  <si>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</si>
  <si>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</si>
  <si>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</si>
  <si>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</si>
  <si>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</si>
  <si>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</si>
  <si>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</si>
  <si>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</si>
  <si>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</si>
  <si>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</si>
  <si>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</si>
  <si>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</si>
  <si>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</si>
  <si>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</si>
  <si>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</si>
  <si>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</si>
  <si>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</si>
  <si>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</si>
  <si>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</si>
  <si>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</si>
  <si>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</si>
  <si>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</si>
  <si>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</si>
  <si>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</si>
  <si>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</si>
  <si>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</si>
  <si>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</si>
  <si>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</si>
  <si>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</si>
  <si>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</si>
  <si>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</si>
  <si>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</si>
  <si>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</si>
  <si>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</si>
  <si>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</si>
  <si>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</si>
  <si>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</si>
  <si>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</si>
  <si>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</si>
  <si>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</si>
  <si>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</si>
  <si>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</si>
  <si>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</si>
  <si>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</si>
  <si>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</si>
  <si>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</si>
  <si>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</si>
  <si>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</si>
  <si>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</si>
  <si>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</si>
  <si>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</si>
  <si>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</si>
  <si>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</si>
  <si>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</si>
  <si>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</si>
  <si>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</si>
  <si>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</si>
  <si>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</si>
  <si>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</si>
  <si>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</si>
  <si>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</si>
  <si>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</si>
  <si>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</si>
  <si>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</si>
  <si>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</si>
  <si>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</si>
  <si>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</si>
  <si>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</si>
  <si>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</si>
  <si>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</si>
  <si>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</si>
  <si>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</si>
  <si>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</si>
  <si>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</si>
  <si>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</si>
  <si>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</si>
  <si>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</si>
  <si>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</si>
  <si>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</si>
  <si>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</si>
  <si>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</si>
  <si>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</si>
  <si>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</si>
  <si>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</si>
  <si>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</si>
  <si>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</si>
  <si>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</si>
  <si>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</si>
  <si>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</si>
  <si>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</si>
  <si>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</si>
  <si>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</si>
  <si>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</si>
  <si>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</si>
  <si>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</si>
  <si>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</si>
  <si>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</si>
  <si>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</si>
  <si>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</si>
  <si>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</si>
  <si>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</si>
  <si>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</si>
  <si>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</si>
  <si>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</si>
  <si>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</si>
  <si>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</si>
  <si>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</si>
  <si>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</si>
  <si>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</si>
  <si>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</si>
  <si>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</si>
  <si>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</si>
  <si>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</si>
  <si>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</si>
  <si>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</si>
  <si>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</si>
  <si>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</si>
  <si>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</si>
  <si>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</si>
  <si>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</si>
  <si>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</si>
  <si>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</si>
  <si>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</si>
  <si>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</si>
  <si>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</si>
  <si>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</si>
  <si>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</si>
  <si>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</si>
  <si>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</si>
  <si>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2645</t>
  </si>
  <si>
    <t>26360342</t>
  </si>
  <si>
    <t>АО "Автоколонна 1228"</t>
  </si>
  <si>
    <t>7202000912</t>
  </si>
  <si>
    <t>26360344</t>
  </si>
  <si>
    <t>АО "Автотеплотехник"</t>
  </si>
  <si>
    <t>7202031519</t>
  </si>
  <si>
    <t>26320038</t>
  </si>
  <si>
    <t>АО "Аэропорт Рощино"</t>
  </si>
  <si>
    <t>7204660086</t>
  </si>
  <si>
    <t>31077487</t>
  </si>
  <si>
    <t>АО "БЕРЕЗКАГАЗ ЮГРА"</t>
  </si>
  <si>
    <t>8601036768</t>
  </si>
  <si>
    <t>860101001</t>
  </si>
  <si>
    <t>31-10-2008 00:00:00</t>
  </si>
  <si>
    <t>26360435</t>
  </si>
  <si>
    <t>АО "ПРОДО Тюменский бройлер"</t>
  </si>
  <si>
    <t>7224005872</t>
  </si>
  <si>
    <t>722401001</t>
  </si>
  <si>
    <t>26375346</t>
  </si>
  <si>
    <t>АО "Птицефабрика "Боровская"</t>
  </si>
  <si>
    <t>7224008030</t>
  </si>
  <si>
    <t>26607640</t>
  </si>
  <si>
    <t>АО "Россети Тюмень"</t>
  </si>
  <si>
    <t>8602060185</t>
  </si>
  <si>
    <t>860201001</t>
  </si>
  <si>
    <t>26320020</t>
  </si>
  <si>
    <t>АО "СУЭНКО"</t>
  </si>
  <si>
    <t>7205011944</t>
  </si>
  <si>
    <t>26505193</t>
  </si>
  <si>
    <t>АО "Сибнефтемаш"</t>
  </si>
  <si>
    <t>7224009228</t>
  </si>
  <si>
    <t>26360369</t>
  </si>
  <si>
    <t>АО "Тюменский комбинат хлебопродуктов"</t>
  </si>
  <si>
    <t>7204003683</t>
  </si>
  <si>
    <t>26776132</t>
  </si>
  <si>
    <t>АО "Тюменский электромеханический завод"</t>
  </si>
  <si>
    <t>7204003108</t>
  </si>
  <si>
    <t>01-06-2017 00:00:00</t>
  </si>
  <si>
    <t>26800381</t>
  </si>
  <si>
    <t>АО "Уральская теплосетевая компания"</t>
  </si>
  <si>
    <t>7203203418</t>
  </si>
  <si>
    <t>30794853</t>
  </si>
  <si>
    <t>АО "ЮТэйр-Инжиниринг"</t>
  </si>
  <si>
    <t>7204002009</t>
  </si>
  <si>
    <t>28856006</t>
  </si>
  <si>
    <t>АО "Юграавиа"</t>
  </si>
  <si>
    <t>8601053210</t>
  </si>
  <si>
    <t>31077321</t>
  </si>
  <si>
    <t>АО АРКТИКГАЗ</t>
  </si>
  <si>
    <t>8904056643</t>
  </si>
  <si>
    <t>890401001</t>
  </si>
  <si>
    <t>18-04-2008 00:00:00</t>
  </si>
  <si>
    <t>26360358</t>
  </si>
  <si>
    <t>АО Нижневартовская ГРЭС</t>
  </si>
  <si>
    <t>8620018330</t>
  </si>
  <si>
    <t>785150001</t>
  </si>
  <si>
    <t>10-12-2007 00:00:00</t>
  </si>
  <si>
    <t>30934103</t>
  </si>
  <si>
    <t>АСУСОН ТО "Винзилинский психоневрологический интернат"</t>
  </si>
  <si>
    <t>7224013707</t>
  </si>
  <si>
    <t>25-04-1996 00:00:00</t>
  </si>
  <si>
    <t>31172028</t>
  </si>
  <si>
    <t>АСУСОН ТО "Детский психоневрологический дом-интернат"</t>
  </si>
  <si>
    <t>7224012164</t>
  </si>
  <si>
    <t>26-11-2007 00:00:00</t>
  </si>
  <si>
    <t>31268451</t>
  </si>
  <si>
    <t>АСУСОН ТО "Таловский психоневрологический интернат"</t>
  </si>
  <si>
    <t>7217004074</t>
  </si>
  <si>
    <t>720501001</t>
  </si>
  <si>
    <t>26360390</t>
  </si>
  <si>
    <t>АСУСОН ТО "Ялуторовский психоневрологический интернат"</t>
  </si>
  <si>
    <t>7207000070</t>
  </si>
  <si>
    <t>720701001</t>
  </si>
  <si>
    <t>26360450</t>
  </si>
  <si>
    <t>АУ СОН ТО и ДПО  «Региональный центр активного долголетия, геронтологии и реабилитации»</t>
  </si>
  <si>
    <t>7224037151</t>
  </si>
  <si>
    <t>19-10-2009 00:00:00</t>
  </si>
  <si>
    <t>26375285</t>
  </si>
  <si>
    <t>Армизонское УМПЖКХ</t>
  </si>
  <si>
    <t>7209005331</t>
  </si>
  <si>
    <t>722001001</t>
  </si>
  <si>
    <t>26360397</t>
  </si>
  <si>
    <t>ГАУЗ ТО "Ялуторовский санаторий-профилакторий "Светлый"</t>
  </si>
  <si>
    <t>7207003603</t>
  </si>
  <si>
    <t>ДЕПАРТАМЕНТ ТАРИФНОЙ И ЦЕНОВОЙ ПОЛИТИКИ ТЮМЕНСКОЙ ОБЛАСТИ</t>
  </si>
  <si>
    <t>7202187072</t>
  </si>
  <si>
    <t>28792615</t>
  </si>
  <si>
    <t>Дублирующая карточка основной организации АО "СУЭНКО"</t>
  </si>
  <si>
    <t>26810875</t>
  </si>
  <si>
    <t>ЗАО "Завод "Сантехкомплект"</t>
  </si>
  <si>
    <t>7203039648</t>
  </si>
  <si>
    <t>18-04-2011 00:00:00</t>
  </si>
  <si>
    <t>31206252</t>
  </si>
  <si>
    <t>ИП Лоось Татьяна Ивановна</t>
  </si>
  <si>
    <t>722002784109</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</si>
  <si>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</si>
  <si>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</si>
  <si>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</si>
  <si>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</si>
  <si>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</si>
  <si>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</si>
  <si>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</si>
  <si>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</si>
  <si>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</si>
  <si>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</si>
  <si>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30852439</t>
  </si>
  <si>
    <t>МАОУ "Нижнеаремзянская СОШ"</t>
  </si>
  <si>
    <t>7223009345</t>
  </si>
  <si>
    <t>720601001</t>
  </si>
  <si>
    <t>26777765</t>
  </si>
  <si>
    <t>МАОУ Байкаловская СОШ</t>
  </si>
  <si>
    <t>7223009384</t>
  </si>
  <si>
    <t>30797628</t>
  </si>
  <si>
    <t>МАОУ Сетовская СОШ</t>
  </si>
  <si>
    <t>7206026083</t>
  </si>
  <si>
    <t>26375310</t>
  </si>
  <si>
    <t>МП "Заводоуковское ЖКХ"</t>
  </si>
  <si>
    <t>7215009599</t>
  </si>
  <si>
    <t>28272431</t>
  </si>
  <si>
    <t>МП "Строй-проект" Ялуторовского района</t>
  </si>
  <si>
    <t>7207008129</t>
  </si>
  <si>
    <t>28003540</t>
  </si>
  <si>
    <t>МП "Стройсервис"</t>
  </si>
  <si>
    <t>7229008997</t>
  </si>
  <si>
    <t>26433646</t>
  </si>
  <si>
    <t>МУЖЭП с.Онохино</t>
  </si>
  <si>
    <t>7224031897</t>
  </si>
  <si>
    <t>26375344</t>
  </si>
  <si>
    <t>МУП "Байкаловский ККП"</t>
  </si>
  <si>
    <t>7223000825</t>
  </si>
  <si>
    <t>19-06-2000 00:00:00</t>
  </si>
  <si>
    <t>26375364</t>
  </si>
  <si>
    <t>МУП "РКХ-2"</t>
  </si>
  <si>
    <t>7226004881</t>
  </si>
  <si>
    <t>26375296</t>
  </si>
  <si>
    <t>МУП "Ремжилстройсервис"</t>
  </si>
  <si>
    <t>7212004641</t>
  </si>
  <si>
    <t>26360460</t>
  </si>
  <si>
    <t>МУП "ЮЖКХ"</t>
  </si>
  <si>
    <t>7227262324</t>
  </si>
  <si>
    <t>722701001</t>
  </si>
  <si>
    <t>26375273</t>
  </si>
  <si>
    <t>МУП «Коммунальщик»</t>
  </si>
  <si>
    <t>7205011359</t>
  </si>
  <si>
    <t>26375302</t>
  </si>
  <si>
    <t>МУП ЖКХ "Вагай"</t>
  </si>
  <si>
    <t>7212005349</t>
  </si>
  <si>
    <t>28277194</t>
  </si>
  <si>
    <t>МУП ЖКХ "Заречье"</t>
  </si>
  <si>
    <t>7207012950</t>
  </si>
  <si>
    <t>27915687</t>
  </si>
  <si>
    <t>МУП ЖКХ Тобольского района</t>
  </si>
  <si>
    <t>7206045872</t>
  </si>
  <si>
    <t>26375345</t>
  </si>
  <si>
    <t>МУП ЖКХ п.Боровский</t>
  </si>
  <si>
    <t>7224002712</t>
  </si>
  <si>
    <t>26375333</t>
  </si>
  <si>
    <t>МУПЖКХКр</t>
  </si>
  <si>
    <t>7218004920</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</si>
  <si>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</si>
  <si>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</si>
  <si>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</si>
  <si>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</si>
  <si>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</si>
  <si>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</si>
  <si>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</si>
  <si>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28467618</t>
  </si>
  <si>
    <t>ОАО "ТДСК"</t>
  </si>
  <si>
    <t>7203032191</t>
  </si>
  <si>
    <t>30989030</t>
  </si>
  <si>
    <t>ООО "АДК"</t>
  </si>
  <si>
    <t>7203217555</t>
  </si>
  <si>
    <t>28882077</t>
  </si>
  <si>
    <t>ООО "Абатский жилремстрой"</t>
  </si>
  <si>
    <t>7208004222</t>
  </si>
  <si>
    <t>30347280</t>
  </si>
  <si>
    <t>ООО "ВОДНИК"</t>
  </si>
  <si>
    <t>7203315376</t>
  </si>
  <si>
    <t>26375307</t>
  </si>
  <si>
    <t>ООО "Вектор"</t>
  </si>
  <si>
    <t>7215001342</t>
  </si>
  <si>
    <t>26576140</t>
  </si>
  <si>
    <t>ООО "Газпром трансгаз Сургут"</t>
  </si>
  <si>
    <t>8617002073</t>
  </si>
  <si>
    <t>997250001</t>
  </si>
  <si>
    <t>30-01-2002 00:00:00</t>
  </si>
  <si>
    <t>31660337</t>
  </si>
  <si>
    <t>ООО "Газпром трансгаз Сургут" Богандинское ЛПУ МГ</t>
  </si>
  <si>
    <t>722443001</t>
  </si>
  <si>
    <t>27753656</t>
  </si>
  <si>
    <t>ООО "Газпром трансгаз Сургут" Демьянское ЛПУ МГ</t>
  </si>
  <si>
    <t>722503003</t>
  </si>
  <si>
    <t>27753726</t>
  </si>
  <si>
    <t>ООО "Газпром трансгаз Сургут" Ишимское ЛПУ МГ</t>
  </si>
  <si>
    <t>720503001</t>
  </si>
  <si>
    <t>27753711</t>
  </si>
  <si>
    <t>ООО "Газпром трансгаз Сургут" Тобольское ЛПУ МГ</t>
  </si>
  <si>
    <t>720603002</t>
  </si>
  <si>
    <t>27753688</t>
  </si>
  <si>
    <t>ООО "Газпром трансгаз Сургут" Туртасское ЛПУ МГ</t>
  </si>
  <si>
    <t>722503004</t>
  </si>
  <si>
    <t>27753714</t>
  </si>
  <si>
    <t>ООО "Газпром трансгаз Сургут" Ярковское ЛПУ МГ</t>
  </si>
  <si>
    <t>722943001</t>
  </si>
  <si>
    <t>28005926</t>
  </si>
  <si>
    <t>ООО "Голышмановотеплосервис"</t>
  </si>
  <si>
    <t>7220004589</t>
  </si>
  <si>
    <t>26320028</t>
  </si>
  <si>
    <t>ООО "ДСК-Энерго"</t>
  </si>
  <si>
    <t>7203144385</t>
  </si>
  <si>
    <t>17-02-2004 00:00:00</t>
  </si>
  <si>
    <t>31600892</t>
  </si>
  <si>
    <t>ООО "ДЭС"</t>
  </si>
  <si>
    <t>7203538750</t>
  </si>
  <si>
    <t>26375313</t>
  </si>
  <si>
    <t>ООО "Жилсервис"</t>
  </si>
  <si>
    <t>7215010139</t>
  </si>
  <si>
    <t>31456063</t>
  </si>
  <si>
    <t>ООО "ЗапСибНефтехим"</t>
  </si>
  <si>
    <t>1658087524</t>
  </si>
  <si>
    <t>31614626</t>
  </si>
  <si>
    <t>ООО "Звезда Управляет"</t>
  </si>
  <si>
    <t>7204168269</t>
  </si>
  <si>
    <t>30356010</t>
  </si>
  <si>
    <t>ООО "Инвест-силикат-стройсервис"</t>
  </si>
  <si>
    <t>7224007051</t>
  </si>
  <si>
    <t>31632716</t>
  </si>
  <si>
    <t>ООО "КАДЕНС"</t>
  </si>
  <si>
    <t>7203506684</t>
  </si>
  <si>
    <t>31514957</t>
  </si>
  <si>
    <t>ООО "Коммунальное хозяйство"</t>
  </si>
  <si>
    <t>7220100395</t>
  </si>
  <si>
    <t>19-04-2021 00:00:00</t>
  </si>
  <si>
    <t>31420184</t>
  </si>
  <si>
    <t>ООО "ЛУКОЙЛ-АИК"</t>
  </si>
  <si>
    <t>8608059605</t>
  </si>
  <si>
    <t>860801001</t>
  </si>
  <si>
    <t>31222419</t>
  </si>
  <si>
    <t>ООО "М-ЭНЕРГО"</t>
  </si>
  <si>
    <t>7224078976</t>
  </si>
  <si>
    <t>12-04-2018 00:00:00</t>
  </si>
  <si>
    <t>31655863</t>
  </si>
  <si>
    <t>ООО "М2"</t>
  </si>
  <si>
    <t>7203549166</t>
  </si>
  <si>
    <t>29-12-2022 00:00:00</t>
  </si>
  <si>
    <t>31738529</t>
  </si>
  <si>
    <t>ООО "МАРИОН"</t>
  </si>
  <si>
    <t>7203566860</t>
  </si>
  <si>
    <t>26375349</t>
  </si>
  <si>
    <t>ООО "МУП Винзилинское ЖКХ"</t>
  </si>
  <si>
    <t>7224030283</t>
  </si>
  <si>
    <t>26375350</t>
  </si>
  <si>
    <t>ООО "МУП Московское ЖКХ"</t>
  </si>
  <si>
    <t>7224030300</t>
  </si>
  <si>
    <t>31077508</t>
  </si>
  <si>
    <t>ООО "Новоуренгойский газохимический комплекс"</t>
  </si>
  <si>
    <t>8904006547</t>
  </si>
  <si>
    <t>21-08-2002 00:00:00</t>
  </si>
  <si>
    <t>31212504</t>
  </si>
  <si>
    <t>ООО "РАССВЕТ-Т"</t>
  </si>
  <si>
    <t>7203450939</t>
  </si>
  <si>
    <t>01-06-2018 00:00:00</t>
  </si>
  <si>
    <t>31539846</t>
  </si>
  <si>
    <t>ООО "РЕМИН-ЭНЕРГО"</t>
  </si>
  <si>
    <t>7203257861</t>
  </si>
  <si>
    <t>28859642</t>
  </si>
  <si>
    <t>ООО "Ромист"</t>
  </si>
  <si>
    <t>7220005487</t>
  </si>
  <si>
    <t>26375352</t>
  </si>
  <si>
    <t>7224032562</t>
  </si>
  <si>
    <t>31503801</t>
  </si>
  <si>
    <t>ООО "СБК ЭНЕРГО"</t>
  </si>
  <si>
    <t>7203471054</t>
  </si>
  <si>
    <t>28858595</t>
  </si>
  <si>
    <t>ООО "Санаторий "Геолог"</t>
  </si>
  <si>
    <t>7224054816</t>
  </si>
  <si>
    <t>26996341</t>
  </si>
  <si>
    <t>ООО "Сибгазсервис"</t>
  </si>
  <si>
    <t>7214006972</t>
  </si>
  <si>
    <t>28509855</t>
  </si>
  <si>
    <t>ООО "Сибириада"</t>
  </si>
  <si>
    <t>7205023474</t>
  </si>
  <si>
    <t>31077456</t>
  </si>
  <si>
    <t>ООО "Соровскнефть"</t>
  </si>
  <si>
    <t>7202170632</t>
  </si>
  <si>
    <t>30-11-2007 00:00:00</t>
  </si>
  <si>
    <t>31559282</t>
  </si>
  <si>
    <t>ООО "ТЕПЛОН"</t>
  </si>
  <si>
    <t>7203528208</t>
  </si>
  <si>
    <t>31083071</t>
  </si>
  <si>
    <t>ООО "ТЕХЭНЕРГО"</t>
  </si>
  <si>
    <t>7203429422</t>
  </si>
  <si>
    <t>30958386</t>
  </si>
  <si>
    <t>ООО "ТИС"</t>
  </si>
  <si>
    <t>7203428884</t>
  </si>
  <si>
    <t>30992089</t>
  </si>
  <si>
    <t>ООО "ТЛЦ"</t>
  </si>
  <si>
    <t>7203381837</t>
  </si>
  <si>
    <t>31297392</t>
  </si>
  <si>
    <t>ООО "ТРОЯН"</t>
  </si>
  <si>
    <t>7203433010</t>
  </si>
  <si>
    <t>25-10-2017 00:00:00</t>
  </si>
  <si>
    <t>31422364</t>
  </si>
  <si>
    <t>ООО "ТСК"</t>
  </si>
  <si>
    <t>7203502094</t>
  </si>
  <si>
    <t>25-05-2020 00:00:00</t>
  </si>
  <si>
    <t>30371897</t>
  </si>
  <si>
    <t>ООО "ТЮМЕНЬГАЗСЕРВИС"</t>
  </si>
  <si>
    <t>7202135194</t>
  </si>
  <si>
    <t>27356445</t>
  </si>
  <si>
    <t>ООО "Тавда-Уют"</t>
  </si>
  <si>
    <t>7224048202</t>
  </si>
  <si>
    <t>20-07-2010 00:00:00</t>
  </si>
  <si>
    <t>30861530</t>
  </si>
  <si>
    <t>ООО "Тепло"</t>
  </si>
  <si>
    <t>7207018279</t>
  </si>
  <si>
    <t>31535670</t>
  </si>
  <si>
    <t>ООО "Тепловые решения"</t>
  </si>
  <si>
    <t>7203528215</t>
  </si>
  <si>
    <t>27-10-2021 00:00:00</t>
  </si>
  <si>
    <t>28856888</t>
  </si>
  <si>
    <t>ООО "Тепломонтажналадка"</t>
  </si>
  <si>
    <t>7206035546</t>
  </si>
  <si>
    <t>26375283</t>
  </si>
  <si>
    <t>ООО "Теплосервис с. Абатское"</t>
  </si>
  <si>
    <t>7208003980</t>
  </si>
  <si>
    <t>30355588</t>
  </si>
  <si>
    <t>ООО "Теплый дом"</t>
  </si>
  <si>
    <t>7203333167</t>
  </si>
  <si>
    <t>30438563</t>
  </si>
  <si>
    <t>ООО "Технолог"</t>
  </si>
  <si>
    <t>7203315954</t>
  </si>
  <si>
    <t>30838885</t>
  </si>
  <si>
    <t>ООО "Техноцентр"</t>
  </si>
  <si>
    <t>7203330328</t>
  </si>
  <si>
    <t>26381312</t>
  </si>
  <si>
    <t>ООО "Тюмень Водоканал"</t>
  </si>
  <si>
    <t>7204095194</t>
  </si>
  <si>
    <t>30952083</t>
  </si>
  <si>
    <t>ООО "УК "Авангард"</t>
  </si>
  <si>
    <t>7203380103</t>
  </si>
  <si>
    <t>31309691</t>
  </si>
  <si>
    <t>ООО "УК НА ПРАЖСКОЙ"</t>
  </si>
  <si>
    <t>7203455415</t>
  </si>
  <si>
    <t>26507917</t>
  </si>
  <si>
    <t>ООО "Управляющая компания "Лекс"</t>
  </si>
  <si>
    <t>7204031169</t>
  </si>
  <si>
    <t>26643041</t>
  </si>
  <si>
    <t>ООО "Управляющая компания "УПРАВДОМ"</t>
  </si>
  <si>
    <t>7202155320</t>
  </si>
  <si>
    <t>28-01-2009 00:00:00</t>
  </si>
  <si>
    <t>26434973</t>
  </si>
  <si>
    <t>ООО "Червишевское ЖКХ"</t>
  </si>
  <si>
    <t>7224041334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</si>
  <si>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</si>
  <si>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</si>
  <si>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</si>
  <si>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</si>
  <si>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</si>
  <si>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26558197</t>
  </si>
  <si>
    <t>ООО «СКС»</t>
  </si>
  <si>
    <t>7222018509</t>
  </si>
  <si>
    <t>31456964</t>
  </si>
  <si>
    <t>ООО «ТКС»</t>
  </si>
  <si>
    <t>7203475098</t>
  </si>
  <si>
    <t>26375303</t>
  </si>
  <si>
    <t>ООО ЖКХ "Викуловское"</t>
  </si>
  <si>
    <t>7213004669</t>
  </si>
  <si>
    <t>28150549</t>
  </si>
  <si>
    <t>ООО НЭП "Универсал"</t>
  </si>
  <si>
    <t>7215001448</t>
  </si>
  <si>
    <t>31077469</t>
  </si>
  <si>
    <t>ООО РУСГАЗСЕРВИС</t>
  </si>
  <si>
    <t>8601041542</t>
  </si>
  <si>
    <t>07-07-2010 00:00:00</t>
  </si>
  <si>
    <t>26551662</t>
  </si>
  <si>
    <t>ПАО "Форвард Энерго"</t>
  </si>
  <si>
    <t>7203162698</t>
  </si>
  <si>
    <t>997150001</t>
  </si>
  <si>
    <t>01-12-2006 00:00:00</t>
  </si>
  <si>
    <t>26360373</t>
  </si>
  <si>
    <t>ПАО ДОК "Красный Октябрь"</t>
  </si>
  <si>
    <t>7204660270</t>
  </si>
  <si>
    <t>26360348</t>
  </si>
  <si>
    <t>ПАО Опытный завод "ЭЛЕКТРОН"</t>
  </si>
  <si>
    <t>7203000866</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</si>
  <si>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</si>
  <si>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</si>
  <si>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</si>
  <si>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</si>
  <si>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</si>
  <si>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</si>
  <si>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</si>
  <si>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</si>
  <si>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</si>
  <si>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</si>
  <si>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28856997</t>
  </si>
  <si>
    <t>ТМУП "ТТС"</t>
  </si>
  <si>
    <t>7203262893</t>
  </si>
  <si>
    <t>30-03-2011 00:00:00</t>
  </si>
  <si>
    <t>26551012</t>
  </si>
  <si>
    <t>Тобольское УМН АО "Транснефть-Сибирь"</t>
  </si>
  <si>
    <t>7201000726</t>
  </si>
  <si>
    <t>720602001</t>
  </si>
  <si>
    <t>31661688</t>
  </si>
  <si>
    <t>Тюменская больница ФГБУЗ ЗСМЦ ФМБА России</t>
  </si>
  <si>
    <t>5502018378</t>
  </si>
  <si>
    <t>720302001</t>
  </si>
  <si>
    <t>27580677</t>
  </si>
  <si>
    <t>Тюменское УМН АО "Транснефть-Сибирь"</t>
  </si>
  <si>
    <t>26375268</t>
  </si>
  <si>
    <t>ФБУ Центр реабилитации СФР "Тараскуль"</t>
  </si>
  <si>
    <t>7204013642</t>
  </si>
  <si>
    <t>30903763</t>
  </si>
  <si>
    <t>ФГБУ "ЦЖКУ" МИНОБОРОНЫ РОССИИ</t>
  </si>
  <si>
    <t>7729314745</t>
  </si>
  <si>
    <t>770101001</t>
  </si>
  <si>
    <t>26360391</t>
  </si>
  <si>
    <t>Федеральное казенное учреждение "Центр хранения Страхового фонда"</t>
  </si>
  <si>
    <t>7207000289</t>
  </si>
  <si>
    <t>30914574</t>
  </si>
  <si>
    <t>Филиал ФГБУ "ЦЖКУ" МИНОБОРОНЫ РОССИИ (по ЦВО)</t>
  </si>
  <si>
    <t>667043001</t>
  </si>
  <si>
    <t>26375366</t>
  </si>
  <si>
    <t>Юргинское МППЖКХ</t>
  </si>
  <si>
    <t>7227000960</t>
  </si>
  <si>
    <t>26423553</t>
  </si>
  <si>
    <t>филиал "Сургутская ГРЭС-2" ПАО "Юнипро"</t>
  </si>
  <si>
    <t>8602067092</t>
  </si>
  <si>
    <t>04-03-2004 00:00:00</t>
  </si>
  <si>
    <t>26360377</t>
  </si>
  <si>
    <t>МУП "Ишимские тепловые сети"</t>
  </si>
  <si>
    <t>7205010517</t>
  </si>
  <si>
    <t>26375272</t>
  </si>
  <si>
    <t>АО "Водоканал"</t>
  </si>
  <si>
    <t>7205010267</t>
  </si>
  <si>
    <t>30391854</t>
  </si>
  <si>
    <t>АО "Терминал-Рощино"</t>
  </si>
  <si>
    <t>7204003620</t>
  </si>
  <si>
    <t>27669468</t>
  </si>
  <si>
    <t>АСУСОНТО "Щучинский психоневрологический интернат"</t>
  </si>
  <si>
    <t>7215005516</t>
  </si>
  <si>
    <t>26375280</t>
  </si>
  <si>
    <t>МП "Городские водопроводно-канализационные сети"</t>
  </si>
  <si>
    <t>7207000761</t>
  </si>
  <si>
    <t>26628859</t>
  </si>
  <si>
    <t>ООО "Голышмановотеплоцентр"</t>
  </si>
  <si>
    <t>7214009003</t>
  </si>
  <si>
    <t>28-09-2010 00:00:00</t>
  </si>
  <si>
    <t>31356715</t>
  </si>
  <si>
    <t>ООО "ТЮМЕНЬ-ХИЛТОН"</t>
  </si>
  <si>
    <t>7202201351</t>
  </si>
  <si>
    <t>720201001</t>
  </si>
  <si>
    <t>31353514</t>
  </si>
  <si>
    <t>ООО "Тюмень-Хилтон"</t>
  </si>
  <si>
    <t>10-11-2009 00:00:00</t>
  </si>
  <si>
    <t>31060289</t>
  </si>
  <si>
    <t>ООО "Энергоспецсервис"</t>
  </si>
  <si>
    <t>7205028659</t>
  </si>
  <si>
    <t>25-12-2015 00:00:00</t>
  </si>
  <si>
    <t>31604126</t>
  </si>
  <si>
    <t>Общество с ограниченной ответственностью "Объединенная Тюменская Сетевая компания"</t>
  </si>
  <si>
    <t>7203473774</t>
  </si>
  <si>
    <t>01-03-2019 00:00:00</t>
  </si>
  <si>
    <t>26867519</t>
  </si>
  <si>
    <t>745301001</t>
  </si>
  <si>
    <t>28147556</t>
  </si>
  <si>
    <t>ЗАО "Птицефабрика "Пышминская"</t>
  </si>
  <si>
    <t>7224006227</t>
  </si>
  <si>
    <t>26320027</t>
  </si>
  <si>
    <t>ОАО ТТК "КРОСНО"</t>
  </si>
  <si>
    <t>7203001250</t>
  </si>
  <si>
    <t>28966128</t>
  </si>
  <si>
    <t>УЭСО АО "Транснефть-Сибирь"</t>
  </si>
  <si>
    <t>720343002</t>
  </si>
  <si>
    <t>31693349</t>
  </si>
  <si>
    <t>ИП Рогов Михаил Владимирович</t>
  </si>
  <si>
    <t>720692954181</t>
  </si>
  <si>
    <t>26382758</t>
  </si>
  <si>
    <t>МУП "Спецавтохозяйство"</t>
  </si>
  <si>
    <t>7205010556</t>
  </si>
  <si>
    <t>31691495</t>
  </si>
  <si>
    <t>ООО "АВТОПРОО"</t>
  </si>
  <si>
    <t>7204186324</t>
  </si>
  <si>
    <t>31693045</t>
  </si>
  <si>
    <t>ООО "ЛИДЕР"</t>
  </si>
  <si>
    <t>7203368064</t>
  </si>
  <si>
    <t>31633524</t>
  </si>
  <si>
    <t>ООО "НОВ-Экология"</t>
  </si>
  <si>
    <t>7203223862</t>
  </si>
  <si>
    <t>30993160</t>
  </si>
  <si>
    <t>ООО "ОЭ"</t>
  </si>
  <si>
    <t>7200000000</t>
  </si>
  <si>
    <t>720000000</t>
  </si>
  <si>
    <t>31691837</t>
  </si>
  <si>
    <t>ООО "ПРОФФИ"</t>
  </si>
  <si>
    <t>7203360080</t>
  </si>
  <si>
    <t>31692139</t>
  </si>
  <si>
    <t>ООО "СИБСЕРВИС"</t>
  </si>
  <si>
    <t>7204059936</t>
  </si>
  <si>
    <t>28062969</t>
  </si>
  <si>
    <t>ООО "Сервис плюс"</t>
  </si>
  <si>
    <t>7207022148</t>
  </si>
  <si>
    <t>31691117</t>
  </si>
  <si>
    <t>ООО "ТРАНССЕРВИС"</t>
  </si>
  <si>
    <t>6674322774</t>
  </si>
  <si>
    <t>667901001</t>
  </si>
  <si>
    <t>31692441</t>
  </si>
  <si>
    <t>ООО "ТУРАСЕРВИС-Н"</t>
  </si>
  <si>
    <t>7202248575</t>
  </si>
  <si>
    <t>28981192</t>
  </si>
  <si>
    <t>ООО "ТЭО"</t>
  </si>
  <si>
    <t>7204205739</t>
  </si>
  <si>
    <t>31693668</t>
  </si>
  <si>
    <t>ООО "УНИСТРОЙ"</t>
  </si>
  <si>
    <t>7207013560</t>
  </si>
  <si>
    <t>31692743</t>
  </si>
  <si>
    <t>ООО "ЭКО СЕРВИС"</t>
  </si>
  <si>
    <t>7204185730</t>
  </si>
  <si>
    <t>NSRF</t>
  </si>
  <si>
    <t>MR_NAME</t>
  </si>
  <si>
    <t>OKTMO_MR_NAME</t>
  </si>
  <si>
    <t>MO_NAME</t>
  </si>
  <si>
    <t>OKTMO_NAME</t>
  </si>
  <si>
    <t>TYPE</t>
  </si>
  <si>
    <t>MR_ID</t>
  </si>
  <si>
    <t>Абатский муниципальный район</t>
  </si>
  <si>
    <t>71603000</t>
  </si>
  <si>
    <t>муниципальный район</t>
  </si>
  <si>
    <t>Абатское</t>
  </si>
  <si>
    <t>71603402</t>
  </si>
  <si>
    <t>сельское поселение</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</si>
  <si>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</si>
  <si>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</si>
  <si>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</si>
  <si>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</si>
  <si>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</si>
  <si>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</si>
  <si>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</si>
  <si>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</si>
  <si>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</si>
  <si>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</si>
  <si>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</si>
  <si>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</si>
  <si>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</si>
  <si>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</si>
  <si>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</si>
  <si>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</si>
  <si>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</si>
  <si>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</si>
  <si>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</si>
  <si>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</si>
  <si>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</si>
  <si>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</si>
  <si>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</si>
  <si>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</si>
  <si>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</si>
  <si>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</si>
  <si>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</si>
  <si>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</si>
  <si>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</si>
  <si>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</si>
  <si>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</si>
  <si>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</si>
  <si>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</si>
  <si>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</si>
  <si>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</si>
  <si>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</si>
  <si>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</si>
  <si>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</si>
  <si>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</si>
  <si>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</si>
  <si>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</si>
  <si>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</si>
  <si>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</si>
  <si>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</si>
  <si>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</si>
  <si>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</si>
  <si>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</si>
  <si>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</si>
  <si>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</si>
  <si>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</si>
  <si>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</si>
  <si>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</si>
  <si>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</si>
  <si>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</si>
  <si>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</si>
  <si>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</si>
  <si>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</si>
  <si>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</si>
  <si>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</si>
  <si>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</si>
  <si>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</si>
  <si>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</si>
  <si>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</si>
  <si>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</si>
  <si>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</si>
  <si>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</si>
  <si>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</si>
  <si>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</si>
  <si>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</si>
  <si>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</si>
  <si>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</si>
  <si>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</si>
  <si>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</si>
  <si>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</si>
  <si>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</si>
  <si>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</si>
  <si>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</si>
  <si>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</si>
  <si>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</si>
  <si>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</si>
  <si>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</si>
  <si>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</si>
  <si>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</si>
  <si>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</si>
  <si>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</si>
  <si>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</si>
  <si>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</si>
  <si>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</si>
  <si>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</si>
  <si>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</si>
  <si>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</si>
  <si>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</si>
  <si>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</si>
  <si>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</si>
  <si>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</si>
  <si>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</si>
  <si>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</si>
  <si>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</si>
  <si>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</si>
  <si>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</si>
  <si>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</si>
  <si>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</si>
  <si>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</si>
  <si>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</si>
  <si>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</si>
  <si>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</si>
  <si>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</si>
  <si>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</si>
  <si>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</si>
  <si>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</si>
  <si>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</si>
  <si>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</si>
  <si>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</si>
  <si>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</si>
  <si>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</si>
  <si>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</si>
  <si>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60</t>
  </si>
  <si>
    <t>Фатеевское</t>
  </si>
  <si>
    <t>71613484</t>
  </si>
  <si>
    <t>61</t>
  </si>
  <si>
    <t>Черноковское</t>
  </si>
  <si>
    <t>71613488</t>
  </si>
  <si>
    <t>62</t>
  </si>
  <si>
    <t>Шестовское</t>
  </si>
  <si>
    <t>71613492</t>
  </si>
  <si>
    <t>63</t>
  </si>
  <si>
    <t>Шишкинское</t>
  </si>
  <si>
    <t>71613408</t>
  </si>
  <si>
    <t>64</t>
  </si>
  <si>
    <t>Викуловский муниципальный район</t>
  </si>
  <si>
    <t>71615000</t>
  </si>
  <si>
    <t>Балаганское</t>
  </si>
  <si>
    <t>71615404</t>
  </si>
  <si>
    <t>65</t>
  </si>
  <si>
    <t>Березинское</t>
  </si>
  <si>
    <t>71615408</t>
  </si>
  <si>
    <t>67</t>
  </si>
  <si>
    <t>Викуловское</t>
  </si>
  <si>
    <t>71615412</t>
  </si>
  <si>
    <t>Ермаковское</t>
  </si>
  <si>
    <t>71615416</t>
  </si>
  <si>
    <t>69</t>
  </si>
  <si>
    <t>Калининское</t>
  </si>
  <si>
    <t>71615420</t>
  </si>
  <si>
    <t>70</t>
  </si>
  <si>
    <t>Каргалинское</t>
  </si>
  <si>
    <t>71615424</t>
  </si>
  <si>
    <t>71</t>
  </si>
  <si>
    <t>Коточиговское</t>
  </si>
  <si>
    <t>71615428</t>
  </si>
  <si>
    <t>72</t>
  </si>
  <si>
    <t>Нововяткинское</t>
  </si>
  <si>
    <t>71615432</t>
  </si>
  <si>
    <t>73</t>
  </si>
  <si>
    <t>Озернинское</t>
  </si>
  <si>
    <t>71615436</t>
  </si>
  <si>
    <t>74</t>
  </si>
  <si>
    <t>Поддубровинское</t>
  </si>
  <si>
    <t>71615440</t>
  </si>
  <si>
    <t>75</t>
  </si>
  <si>
    <t>Рябовское</t>
  </si>
  <si>
    <t>71615444</t>
  </si>
  <si>
    <t>76</t>
  </si>
  <si>
    <t>Сартамское</t>
  </si>
  <si>
    <t>71615448</t>
  </si>
  <si>
    <t>77</t>
  </si>
  <si>
    <t>Скрипкинское</t>
  </si>
  <si>
    <t>71615452</t>
  </si>
  <si>
    <t>78</t>
  </si>
  <si>
    <t>Чуртанское</t>
  </si>
  <si>
    <t>71615456</t>
  </si>
  <si>
    <t>79</t>
  </si>
  <si>
    <t>Голышмановский</t>
  </si>
  <si>
    <t>71702000</t>
  </si>
  <si>
    <t>городской округ</t>
  </si>
  <si>
    <t>80</t>
  </si>
  <si>
    <t>Город Ишим</t>
  </si>
  <si>
    <t>71705000</t>
  </si>
  <si>
    <t>81</t>
  </si>
  <si>
    <t>Исетский муниципальный район</t>
  </si>
  <si>
    <t>71624000</t>
  </si>
  <si>
    <t>Архангельское</t>
  </si>
  <si>
    <t>71624403</t>
  </si>
  <si>
    <t>82</t>
  </si>
  <si>
    <t>Бархатовское</t>
  </si>
  <si>
    <t>71624405</t>
  </si>
  <si>
    <t>83</t>
  </si>
  <si>
    <t>Бобылевское</t>
  </si>
  <si>
    <t>71624410</t>
  </si>
  <si>
    <t>84</t>
  </si>
  <si>
    <t>Верхнебешкильское</t>
  </si>
  <si>
    <t>71624415</t>
  </si>
  <si>
    <t>85</t>
  </si>
  <si>
    <t>Верхнеингальское</t>
  </si>
  <si>
    <t>71624417</t>
  </si>
  <si>
    <t>86</t>
  </si>
  <si>
    <t>Денисовское</t>
  </si>
  <si>
    <t>71624420</t>
  </si>
  <si>
    <t>87</t>
  </si>
  <si>
    <t>88</t>
  </si>
  <si>
    <t>Исетское</t>
  </si>
  <si>
    <t>71624425</t>
  </si>
  <si>
    <t>89</t>
  </si>
  <si>
    <t>Кировское</t>
  </si>
  <si>
    <t>71624427</t>
  </si>
  <si>
    <t>90</t>
  </si>
  <si>
    <t>Коммунаровское</t>
  </si>
  <si>
    <t>71624430</t>
  </si>
  <si>
    <t>91</t>
  </si>
  <si>
    <t>Красновское</t>
  </si>
  <si>
    <t>71624435</t>
  </si>
  <si>
    <t>92</t>
  </si>
  <si>
    <t>Мининское</t>
  </si>
  <si>
    <t>71624440</t>
  </si>
  <si>
    <t>93</t>
  </si>
  <si>
    <t>Рассветовское</t>
  </si>
  <si>
    <t>71624445</t>
  </si>
  <si>
    <t>94</t>
  </si>
  <si>
    <t>Рафайловское</t>
  </si>
  <si>
    <t>71624450</t>
  </si>
  <si>
    <t>95</t>
  </si>
  <si>
    <t>Слободобешкильское</t>
  </si>
  <si>
    <t>71624455</t>
  </si>
  <si>
    <t>96</t>
  </si>
  <si>
    <t>Солобоевское</t>
  </si>
  <si>
    <t>71624460</t>
  </si>
  <si>
    <t>97</t>
  </si>
  <si>
    <t>Шороховское</t>
  </si>
  <si>
    <t>71624465</t>
  </si>
  <si>
    <t>98</t>
  </si>
  <si>
    <t>Ишимский муниципальный район</t>
  </si>
  <si>
    <t>71626000</t>
  </si>
  <si>
    <t>Боровское</t>
  </si>
  <si>
    <t>71626404</t>
  </si>
  <si>
    <t>99</t>
  </si>
  <si>
    <t>Бутусовское</t>
  </si>
  <si>
    <t>71626408</t>
  </si>
  <si>
    <t>100</t>
  </si>
  <si>
    <t>Второпесьяновское</t>
  </si>
  <si>
    <t>71626412</t>
  </si>
  <si>
    <t>101</t>
  </si>
  <si>
    <t>Гагаринское</t>
  </si>
  <si>
    <t>71626416</t>
  </si>
  <si>
    <t>102</t>
  </si>
  <si>
    <t>Десятовское</t>
  </si>
  <si>
    <t>71626420</t>
  </si>
  <si>
    <t>103</t>
  </si>
  <si>
    <t>Дымковское</t>
  </si>
  <si>
    <t>71626424</t>
  </si>
  <si>
    <t>104</t>
  </si>
  <si>
    <t>105</t>
  </si>
  <si>
    <t>Карасульское</t>
  </si>
  <si>
    <t>71626428</t>
  </si>
  <si>
    <t>106</t>
  </si>
  <si>
    <t>Клепиковское</t>
  </si>
  <si>
    <t>71626432</t>
  </si>
  <si>
    <t>107</t>
  </si>
  <si>
    <t>Ларихинское</t>
  </si>
  <si>
    <t>71626436</t>
  </si>
  <si>
    <t>108</t>
  </si>
  <si>
    <t>Мизоновское</t>
  </si>
  <si>
    <t>71626440</t>
  </si>
  <si>
    <t>109</t>
  </si>
  <si>
    <t>Неволинское</t>
  </si>
  <si>
    <t>71626442</t>
  </si>
  <si>
    <t>110</t>
  </si>
  <si>
    <t>Новолоктинское</t>
  </si>
  <si>
    <t>71626444</t>
  </si>
  <si>
    <t>111</t>
  </si>
  <si>
    <t>Новотравнинское</t>
  </si>
  <si>
    <t>71626448</t>
  </si>
  <si>
    <t>112</t>
  </si>
  <si>
    <t>Пахомовское</t>
  </si>
  <si>
    <t>71626452</t>
  </si>
  <si>
    <t>113</t>
  </si>
  <si>
    <t>Первопесьяновское</t>
  </si>
  <si>
    <t>71626456</t>
  </si>
  <si>
    <t>114</t>
  </si>
  <si>
    <t>Плешковское</t>
  </si>
  <si>
    <t>71626460</t>
  </si>
  <si>
    <t>115</t>
  </si>
  <si>
    <t>Прокуткинское</t>
  </si>
  <si>
    <t>71626464</t>
  </si>
  <si>
    <t>116</t>
  </si>
  <si>
    <t>Равнецкое</t>
  </si>
  <si>
    <t>71626468</t>
  </si>
  <si>
    <t>117</t>
  </si>
  <si>
    <t>Стрехнинское</t>
  </si>
  <si>
    <t>71626472</t>
  </si>
  <si>
    <t>118</t>
  </si>
  <si>
    <t>Тоболовское</t>
  </si>
  <si>
    <t>71626476</t>
  </si>
  <si>
    <t>119</t>
  </si>
  <si>
    <t>Черемшанское</t>
  </si>
  <si>
    <t>71626484</t>
  </si>
  <si>
    <t>120</t>
  </si>
  <si>
    <t>Шаблыкинское</t>
  </si>
  <si>
    <t>71626488</t>
  </si>
  <si>
    <t>121</t>
  </si>
  <si>
    <t>Казанский муниципальный район</t>
  </si>
  <si>
    <t>71630000</t>
  </si>
  <si>
    <t>Афонькинское</t>
  </si>
  <si>
    <t>71630405</t>
  </si>
  <si>
    <t>122</t>
  </si>
  <si>
    <t>Большеченчерское</t>
  </si>
  <si>
    <t>71630410</t>
  </si>
  <si>
    <t>123</t>
  </si>
  <si>
    <t>Большеярковское</t>
  </si>
  <si>
    <t>71630415</t>
  </si>
  <si>
    <t>124</t>
  </si>
  <si>
    <t>Гагарьевское</t>
  </si>
  <si>
    <t>71630420</t>
  </si>
  <si>
    <t>125</t>
  </si>
  <si>
    <t>Дубынское</t>
  </si>
  <si>
    <t>71630425</t>
  </si>
  <si>
    <t>126</t>
  </si>
  <si>
    <t>Ильинское</t>
  </si>
  <si>
    <t>71630430</t>
  </si>
  <si>
    <t>127</t>
  </si>
  <si>
    <t>128</t>
  </si>
  <si>
    <t>71630432</t>
  </si>
  <si>
    <t>129</t>
  </si>
  <si>
    <t>Огневское</t>
  </si>
  <si>
    <t>71630435</t>
  </si>
  <si>
    <t>130</t>
  </si>
  <si>
    <t>Пешневское</t>
  </si>
  <si>
    <t>71630440</t>
  </si>
  <si>
    <t>131</t>
  </si>
  <si>
    <t>Смирновское</t>
  </si>
  <si>
    <t>71630445</t>
  </si>
  <si>
    <t>132</t>
  </si>
  <si>
    <t>Челюскинское</t>
  </si>
  <si>
    <t>71630450</t>
  </si>
  <si>
    <t>133</t>
  </si>
  <si>
    <t>Чирковское</t>
  </si>
  <si>
    <t>71630452</t>
  </si>
  <si>
    <t>134</t>
  </si>
  <si>
    <t>Яровское</t>
  </si>
  <si>
    <t>71630455</t>
  </si>
  <si>
    <t>135</t>
  </si>
  <si>
    <t>Нижнетавдинский муниципальный район</t>
  </si>
  <si>
    <t>71632000</t>
  </si>
  <si>
    <t>Андрюшинское</t>
  </si>
  <si>
    <t>71632404</t>
  </si>
  <si>
    <t>136</t>
  </si>
  <si>
    <t>Антипинское</t>
  </si>
  <si>
    <t>71632408</t>
  </si>
  <si>
    <t>137</t>
  </si>
  <si>
    <t>Березовское</t>
  </si>
  <si>
    <t>71632412</t>
  </si>
  <si>
    <t>138</t>
  </si>
  <si>
    <t>Бухтальское</t>
  </si>
  <si>
    <t>71632416</t>
  </si>
  <si>
    <t>139</t>
  </si>
  <si>
    <t>Велижанское</t>
  </si>
  <si>
    <t>71632420</t>
  </si>
  <si>
    <t>140</t>
  </si>
  <si>
    <t>Искинское</t>
  </si>
  <si>
    <t>71632428</t>
  </si>
  <si>
    <t>141</t>
  </si>
  <si>
    <t>Канашское</t>
  </si>
  <si>
    <t>71632432</t>
  </si>
  <si>
    <t>142</t>
  </si>
  <si>
    <t>Ключевское</t>
  </si>
  <si>
    <t>71632440</t>
  </si>
  <si>
    <t>143</t>
  </si>
  <si>
    <t>Миясское</t>
  </si>
  <si>
    <t>71632448</t>
  </si>
  <si>
    <t>144</t>
  </si>
  <si>
    <t>145</t>
  </si>
  <si>
    <t>Нижнетавдинское</t>
  </si>
  <si>
    <t>71632450</t>
  </si>
  <si>
    <t>146</t>
  </si>
  <si>
    <t>Новоникольское</t>
  </si>
  <si>
    <t>71632452</t>
  </si>
  <si>
    <t>147</t>
  </si>
  <si>
    <t>Новотроицкое</t>
  </si>
  <si>
    <t>71632456</t>
  </si>
  <si>
    <t>148</t>
  </si>
  <si>
    <t>Тавдинское</t>
  </si>
  <si>
    <t>71632469</t>
  </si>
  <si>
    <t>149</t>
  </si>
  <si>
    <t>Тарманское</t>
  </si>
  <si>
    <t>71632472</t>
  </si>
  <si>
    <t>150</t>
  </si>
  <si>
    <t>Тюневское</t>
  </si>
  <si>
    <t>71632475</t>
  </si>
  <si>
    <t>151</t>
  </si>
  <si>
    <t>Черепановское</t>
  </si>
  <si>
    <t>71632478</t>
  </si>
  <si>
    <t>152</t>
  </si>
  <si>
    <t>Чугунаевское</t>
  </si>
  <si>
    <t>71632482</t>
  </si>
  <si>
    <t>153</t>
  </si>
  <si>
    <t>Омутинский муниципальный район</t>
  </si>
  <si>
    <t>71634000</t>
  </si>
  <si>
    <t>Большекрасноярское</t>
  </si>
  <si>
    <t>71634411</t>
  </si>
  <si>
    <t>154</t>
  </si>
  <si>
    <t>Вагайское</t>
  </si>
  <si>
    <t>71634415</t>
  </si>
  <si>
    <t>155</t>
  </si>
  <si>
    <t>Журавлевское</t>
  </si>
  <si>
    <t>71634422</t>
  </si>
  <si>
    <t>156</t>
  </si>
  <si>
    <t>71634444</t>
  </si>
  <si>
    <t>157</t>
  </si>
  <si>
    <t>158</t>
  </si>
  <si>
    <t>Омутинское</t>
  </si>
  <si>
    <t>71634448</t>
  </si>
  <si>
    <t>159</t>
  </si>
  <si>
    <t>Ситниковское</t>
  </si>
  <si>
    <t>71634455</t>
  </si>
  <si>
    <t>160</t>
  </si>
  <si>
    <t>Шабановское</t>
  </si>
  <si>
    <t>71634466</t>
  </si>
  <si>
    <t>161</t>
  </si>
  <si>
    <t>Южно-Плетневское</t>
  </si>
  <si>
    <t>71634477</t>
  </si>
  <si>
    <t>162</t>
  </si>
  <si>
    <t>Сладковский муниципальный район</t>
  </si>
  <si>
    <t>71636000</t>
  </si>
  <si>
    <t>Александровское</t>
  </si>
  <si>
    <t>71636405</t>
  </si>
  <si>
    <t>163</t>
  </si>
  <si>
    <t>Лопазновское</t>
  </si>
  <si>
    <t>71636410</t>
  </si>
  <si>
    <t>164</t>
  </si>
  <si>
    <t>71636415</t>
  </si>
  <si>
    <t>165</t>
  </si>
  <si>
    <t>Маслянское</t>
  </si>
  <si>
    <t>71636420</t>
  </si>
  <si>
    <t>166</t>
  </si>
  <si>
    <t>Менжинское</t>
  </si>
  <si>
    <t>71636425</t>
  </si>
  <si>
    <t>167</t>
  </si>
  <si>
    <t>Никулинское</t>
  </si>
  <si>
    <t>71636430</t>
  </si>
  <si>
    <t>168</t>
  </si>
  <si>
    <t>Новоандреевское</t>
  </si>
  <si>
    <t>71636435</t>
  </si>
  <si>
    <t>169</t>
  </si>
  <si>
    <t>170</t>
  </si>
  <si>
    <t>Сладковское</t>
  </si>
  <si>
    <t>71636445</t>
  </si>
  <si>
    <t>171</t>
  </si>
  <si>
    <t>Степновское</t>
  </si>
  <si>
    <t>71636450</t>
  </si>
  <si>
    <t>172</t>
  </si>
  <si>
    <t>Усовское</t>
  </si>
  <si>
    <t>71636455</t>
  </si>
  <si>
    <t>173</t>
  </si>
  <si>
    <t>Сорокинский муниципальный район</t>
  </si>
  <si>
    <t>71638000</t>
  </si>
  <si>
    <t>71638410</t>
  </si>
  <si>
    <t>174</t>
  </si>
  <si>
    <t>Ворсихинское</t>
  </si>
  <si>
    <t>71638420</t>
  </si>
  <si>
    <t>175</t>
  </si>
  <si>
    <t>Готопутовское</t>
  </si>
  <si>
    <t>71638430</t>
  </si>
  <si>
    <t>176</t>
  </si>
  <si>
    <t>Знаменщиковское</t>
  </si>
  <si>
    <t>71638440</t>
  </si>
  <si>
    <t>177</t>
  </si>
  <si>
    <t>Пинигинское</t>
  </si>
  <si>
    <t>71638470</t>
  </si>
  <si>
    <t>178</t>
  </si>
  <si>
    <t>Покровское</t>
  </si>
  <si>
    <t>71638480</t>
  </si>
  <si>
    <t>179</t>
  </si>
  <si>
    <t>180</t>
  </si>
  <si>
    <t>Сорокинское</t>
  </si>
  <si>
    <t>71638490</t>
  </si>
  <si>
    <t>181</t>
  </si>
  <si>
    <t>Тобольский муниципальный район</t>
  </si>
  <si>
    <t>71642000</t>
  </si>
  <si>
    <t>Абалакское</t>
  </si>
  <si>
    <t>71642405</t>
  </si>
  <si>
    <t>182</t>
  </si>
  <si>
    <t>Ачирское</t>
  </si>
  <si>
    <t>71642407</t>
  </si>
  <si>
    <t>183</t>
  </si>
  <si>
    <t>Байкаловское</t>
  </si>
  <si>
    <t>71642410</t>
  </si>
  <si>
    <t>184</t>
  </si>
  <si>
    <t>Башковское</t>
  </si>
  <si>
    <t>71642425</t>
  </si>
  <si>
    <t>185</t>
  </si>
  <si>
    <t>Булашовское</t>
  </si>
  <si>
    <t>71642415</t>
  </si>
  <si>
    <t>186</t>
  </si>
  <si>
    <t>Верхнеаремзянское</t>
  </si>
  <si>
    <t>71642420</t>
  </si>
  <si>
    <t>187</t>
  </si>
  <si>
    <t>Ворогушинское</t>
  </si>
  <si>
    <t>71642430</t>
  </si>
  <si>
    <t>188</t>
  </si>
  <si>
    <t>Дегтяревское</t>
  </si>
  <si>
    <t>71642435</t>
  </si>
  <si>
    <t>189</t>
  </si>
  <si>
    <t>71642440</t>
  </si>
  <si>
    <t>190</t>
  </si>
  <si>
    <t>Загваздинское</t>
  </si>
  <si>
    <t>71642445</t>
  </si>
  <si>
    <t>191</t>
  </si>
  <si>
    <t>Карачинское</t>
  </si>
  <si>
    <t>71642450</t>
  </si>
  <si>
    <t>192</t>
  </si>
  <si>
    <t>Кутарбитское</t>
  </si>
  <si>
    <t>71642455</t>
  </si>
  <si>
    <t>193</t>
  </si>
  <si>
    <t>Лайтамакское</t>
  </si>
  <si>
    <t>71642460</t>
  </si>
  <si>
    <t>194</t>
  </si>
  <si>
    <t>Малозоркальцевское</t>
  </si>
  <si>
    <t>71642462</t>
  </si>
  <si>
    <t>195</t>
  </si>
  <si>
    <t>Надцынское</t>
  </si>
  <si>
    <t>71642465</t>
  </si>
  <si>
    <t>196</t>
  </si>
  <si>
    <t>Овсянниковское</t>
  </si>
  <si>
    <t>71642470</t>
  </si>
  <si>
    <t>197</t>
  </si>
  <si>
    <t>Полуяновское</t>
  </si>
  <si>
    <t>71642473</t>
  </si>
  <si>
    <t>198</t>
  </si>
  <si>
    <t>Прииртышское</t>
  </si>
  <si>
    <t>71642475</t>
  </si>
  <si>
    <t>199</t>
  </si>
  <si>
    <t>Санниковское</t>
  </si>
  <si>
    <t>71642480</t>
  </si>
  <si>
    <t>200</t>
  </si>
  <si>
    <t>Сетовское</t>
  </si>
  <si>
    <t>71642482</t>
  </si>
  <si>
    <t>201</t>
  </si>
  <si>
    <t>202</t>
  </si>
  <si>
    <t>Ушаровское</t>
  </si>
  <si>
    <t>71642485</t>
  </si>
  <si>
    <t>203</t>
  </si>
  <si>
    <t>Хмелевское</t>
  </si>
  <si>
    <t>71642490</t>
  </si>
  <si>
    <t>204</t>
  </si>
  <si>
    <t>Тюменский муниципальный район</t>
  </si>
  <si>
    <t>71644000</t>
  </si>
  <si>
    <t>Андреевское</t>
  </si>
  <si>
    <t>71644405</t>
  </si>
  <si>
    <t>205</t>
  </si>
  <si>
    <t>Богандинское</t>
  </si>
  <si>
    <t>71644410</t>
  </si>
  <si>
    <t>206</t>
  </si>
  <si>
    <t>Винзилинское</t>
  </si>
  <si>
    <t>71644416</t>
  </si>
  <si>
    <t>207</t>
  </si>
  <si>
    <t>Горьковское</t>
  </si>
  <si>
    <t>71644417</t>
  </si>
  <si>
    <t>208</t>
  </si>
  <si>
    <t>Ембаевское</t>
  </si>
  <si>
    <t>71644420</t>
  </si>
  <si>
    <t>209</t>
  </si>
  <si>
    <t>Каменское</t>
  </si>
  <si>
    <t>71644425</t>
  </si>
  <si>
    <t>210</t>
  </si>
  <si>
    <t>Каскаринское</t>
  </si>
  <si>
    <t>71644430</t>
  </si>
  <si>
    <t>211</t>
  </si>
  <si>
    <t>Кулаковское</t>
  </si>
  <si>
    <t>71644440</t>
  </si>
  <si>
    <t>212</t>
  </si>
  <si>
    <t>Мальковское</t>
  </si>
  <si>
    <t>71644445</t>
  </si>
  <si>
    <t>213</t>
  </si>
  <si>
    <t>Московское</t>
  </si>
  <si>
    <t>71644450</t>
  </si>
  <si>
    <t>214</t>
  </si>
  <si>
    <t>Муллашинское</t>
  </si>
  <si>
    <t>71644451</t>
  </si>
  <si>
    <t>215</t>
  </si>
  <si>
    <t>Наримановское</t>
  </si>
  <si>
    <t>71644452</t>
  </si>
  <si>
    <t>216</t>
  </si>
  <si>
    <t>Новотарманское</t>
  </si>
  <si>
    <t>71644456</t>
  </si>
  <si>
    <t>217</t>
  </si>
  <si>
    <t>Онохинское</t>
  </si>
  <si>
    <t>71644458</t>
  </si>
  <si>
    <t>218</t>
  </si>
  <si>
    <t>Переваловское</t>
  </si>
  <si>
    <t>71644460</t>
  </si>
  <si>
    <t>219</t>
  </si>
  <si>
    <t>Салаирское</t>
  </si>
  <si>
    <t>71644470</t>
  </si>
  <si>
    <t>220</t>
  </si>
  <si>
    <t>221</t>
  </si>
  <si>
    <t>Успенское</t>
  </si>
  <si>
    <t>71644475</t>
  </si>
  <si>
    <t>222</t>
  </si>
  <si>
    <t>Червишевское</t>
  </si>
  <si>
    <t>71644480</t>
  </si>
  <si>
    <t>223</t>
  </si>
  <si>
    <t>Чикчинское</t>
  </si>
  <si>
    <t>71644485</t>
  </si>
  <si>
    <t>224</t>
  </si>
  <si>
    <t>поселок Боровский</t>
  </si>
  <si>
    <t>71644412</t>
  </si>
  <si>
    <t>225</t>
  </si>
  <si>
    <t>Уватский муниципальный район</t>
  </si>
  <si>
    <t>71648000</t>
  </si>
  <si>
    <t>Алымское</t>
  </si>
  <si>
    <t>71648405</t>
  </si>
  <si>
    <t>226</t>
  </si>
  <si>
    <t>Горнослинкинское</t>
  </si>
  <si>
    <t>71648410</t>
  </si>
  <si>
    <t>227</t>
  </si>
  <si>
    <t>Демьянское</t>
  </si>
  <si>
    <t>71648415</t>
  </si>
  <si>
    <t>228</t>
  </si>
  <si>
    <t>71648420</t>
  </si>
  <si>
    <t>229</t>
  </si>
  <si>
    <t>Красноярское</t>
  </si>
  <si>
    <t>71648425</t>
  </si>
  <si>
    <t>230</t>
  </si>
  <si>
    <t>Межселенная территория Уватского муниципального района</t>
  </si>
  <si>
    <t>71648701</t>
  </si>
  <si>
    <t>межселенная территория</t>
  </si>
  <si>
    <t>231</t>
  </si>
  <si>
    <t>Осинниковское</t>
  </si>
  <si>
    <t>71648435</t>
  </si>
  <si>
    <t>232</t>
  </si>
  <si>
    <t>Соровое</t>
  </si>
  <si>
    <t>71648438</t>
  </si>
  <si>
    <t>233</t>
  </si>
  <si>
    <t>Тугаловское</t>
  </si>
  <si>
    <t>71648440</t>
  </si>
  <si>
    <t>234</t>
  </si>
  <si>
    <t>Туртасское</t>
  </si>
  <si>
    <t>71648445</t>
  </si>
  <si>
    <t>235</t>
  </si>
  <si>
    <t>236</t>
  </si>
  <si>
    <t>Уватское</t>
  </si>
  <si>
    <t>71648450</t>
  </si>
  <si>
    <t>237</t>
  </si>
  <si>
    <t>Укинское</t>
  </si>
  <si>
    <t>71648452</t>
  </si>
  <si>
    <t>238</t>
  </si>
  <si>
    <t>Юровское</t>
  </si>
  <si>
    <t>71648455</t>
  </si>
  <si>
    <t>239</t>
  </si>
  <si>
    <t>Упоровский муниципальный район</t>
  </si>
  <si>
    <t>71650000</t>
  </si>
  <si>
    <t>Буньковское</t>
  </si>
  <si>
    <t>71650405</t>
  </si>
  <si>
    <t>240</t>
  </si>
  <si>
    <t>Бызовское</t>
  </si>
  <si>
    <t>71650410</t>
  </si>
  <si>
    <t>241</t>
  </si>
  <si>
    <t>Видоновское</t>
  </si>
  <si>
    <t>71650415</t>
  </si>
  <si>
    <t>242</t>
  </si>
  <si>
    <t>Емуртлинское</t>
  </si>
  <si>
    <t>71650420</t>
  </si>
  <si>
    <t>243</t>
  </si>
  <si>
    <t>Ингалинское</t>
  </si>
  <si>
    <t>71650425</t>
  </si>
  <si>
    <t>244</t>
  </si>
  <si>
    <t>Коркинское</t>
  </si>
  <si>
    <t>71650430</t>
  </si>
  <si>
    <t>245</t>
  </si>
  <si>
    <t>Крашенининское</t>
  </si>
  <si>
    <t>71650435</t>
  </si>
  <si>
    <t>246</t>
  </si>
  <si>
    <t>Липихинское</t>
  </si>
  <si>
    <t>71650440</t>
  </si>
  <si>
    <t>247</t>
  </si>
  <si>
    <t>Нижнеманайское</t>
  </si>
  <si>
    <t>71650445</t>
  </si>
  <si>
    <t>248</t>
  </si>
  <si>
    <t>Пятковское</t>
  </si>
  <si>
    <t>71650450</t>
  </si>
  <si>
    <t>249</t>
  </si>
  <si>
    <t>Скородумское</t>
  </si>
  <si>
    <t>71650455</t>
  </si>
  <si>
    <t>250</t>
  </si>
  <si>
    <t>Суерское</t>
  </si>
  <si>
    <t>71650460</t>
  </si>
  <si>
    <t>251</t>
  </si>
  <si>
    <t>252</t>
  </si>
  <si>
    <t>Упоровское</t>
  </si>
  <si>
    <t>71650465</t>
  </si>
  <si>
    <t>253</t>
  </si>
  <si>
    <t>Чернаковское</t>
  </si>
  <si>
    <t>71650470</t>
  </si>
  <si>
    <t>254</t>
  </si>
  <si>
    <t>Юргинский муниципальный район</t>
  </si>
  <si>
    <t>71653000</t>
  </si>
  <si>
    <t>Агаракское</t>
  </si>
  <si>
    <t>71653405</t>
  </si>
  <si>
    <t>255</t>
  </si>
  <si>
    <t>Бушуевское</t>
  </si>
  <si>
    <t>71653420</t>
  </si>
  <si>
    <t>256</t>
  </si>
  <si>
    <t>Володинское</t>
  </si>
  <si>
    <t>71653425</t>
  </si>
  <si>
    <t>257</t>
  </si>
  <si>
    <t>Зоновское</t>
  </si>
  <si>
    <t>71653430</t>
  </si>
  <si>
    <t>258</t>
  </si>
  <si>
    <t>Лабинское</t>
  </si>
  <si>
    <t>71653440</t>
  </si>
  <si>
    <t>259</t>
  </si>
  <si>
    <t>Лесное</t>
  </si>
  <si>
    <t>71653443</t>
  </si>
  <si>
    <t>260</t>
  </si>
  <si>
    <t>Новотаповское</t>
  </si>
  <si>
    <t>71653447</t>
  </si>
  <si>
    <t>261</t>
  </si>
  <si>
    <t>Северо-Плетневское</t>
  </si>
  <si>
    <t>71653450</t>
  </si>
  <si>
    <t>262</t>
  </si>
  <si>
    <t>Шипаковское</t>
  </si>
  <si>
    <t>71653460</t>
  </si>
  <si>
    <t>263</t>
  </si>
  <si>
    <t>264</t>
  </si>
  <si>
    <t>Юргинское</t>
  </si>
  <si>
    <t>71653465</t>
  </si>
  <si>
    <t>265</t>
  </si>
  <si>
    <t>Ялуторовский муниципальный район</t>
  </si>
  <si>
    <t>71656000</t>
  </si>
  <si>
    <t>Асланинское</t>
  </si>
  <si>
    <t>71656405</t>
  </si>
  <si>
    <t>266</t>
  </si>
  <si>
    <t>Беркутское</t>
  </si>
  <si>
    <t>71656410</t>
  </si>
  <si>
    <t>267</t>
  </si>
  <si>
    <t>Заводопетровское</t>
  </si>
  <si>
    <t>71656413</t>
  </si>
  <si>
    <t>268</t>
  </si>
  <si>
    <t>Зиновское</t>
  </si>
  <si>
    <t>71656415</t>
  </si>
  <si>
    <t>269</t>
  </si>
  <si>
    <t>71656420</t>
  </si>
  <si>
    <t>270</t>
  </si>
  <si>
    <t>Карабашское</t>
  </si>
  <si>
    <t>71656422</t>
  </si>
  <si>
    <t>271</t>
  </si>
  <si>
    <t>Киевское</t>
  </si>
  <si>
    <t>71656423</t>
  </si>
  <si>
    <t>272</t>
  </si>
  <si>
    <t>Коктюльское</t>
  </si>
  <si>
    <t>71656425</t>
  </si>
  <si>
    <t>273</t>
  </si>
  <si>
    <t>Новоатьяловское</t>
  </si>
  <si>
    <t>71656430</t>
  </si>
  <si>
    <t>274</t>
  </si>
  <si>
    <t>Памятнинское</t>
  </si>
  <si>
    <t>71656435</t>
  </si>
  <si>
    <t>275</t>
  </si>
  <si>
    <t>Петелинское</t>
  </si>
  <si>
    <t>71656440</t>
  </si>
  <si>
    <t>276</t>
  </si>
  <si>
    <t>Ревдинское</t>
  </si>
  <si>
    <t>71656445</t>
  </si>
  <si>
    <t>277</t>
  </si>
  <si>
    <t>Сингульское</t>
  </si>
  <si>
    <t>71656450</t>
  </si>
  <si>
    <t>278</t>
  </si>
  <si>
    <t>Старокавдыкское</t>
  </si>
  <si>
    <t>71656455</t>
  </si>
  <si>
    <t>279</t>
  </si>
  <si>
    <t>Хохловское</t>
  </si>
  <si>
    <t>71656460</t>
  </si>
  <si>
    <t>280</t>
  </si>
  <si>
    <t>281</t>
  </si>
  <si>
    <t>Ярковский муниципальный район</t>
  </si>
  <si>
    <t>71658000</t>
  </si>
  <si>
    <t>Аксаринское</t>
  </si>
  <si>
    <t>71658405</t>
  </si>
  <si>
    <t>282</t>
  </si>
  <si>
    <t>Гилевское</t>
  </si>
  <si>
    <t>71658410</t>
  </si>
  <si>
    <t>283</t>
  </si>
  <si>
    <t>71658415</t>
  </si>
  <si>
    <t>284</t>
  </si>
  <si>
    <t>Иевлевское</t>
  </si>
  <si>
    <t>71658420</t>
  </si>
  <si>
    <t>285</t>
  </si>
  <si>
    <t>Караульноярское</t>
  </si>
  <si>
    <t>71658425</t>
  </si>
  <si>
    <t>286</t>
  </si>
  <si>
    <t>Маранское</t>
  </si>
  <si>
    <t>71658430</t>
  </si>
  <si>
    <t>287</t>
  </si>
  <si>
    <t>Новоалександровское</t>
  </si>
  <si>
    <t>71658435</t>
  </si>
  <si>
    <t>288</t>
  </si>
  <si>
    <t>Плехановское</t>
  </si>
  <si>
    <t>71658440</t>
  </si>
  <si>
    <t>289</t>
  </si>
  <si>
    <t>71658445</t>
  </si>
  <si>
    <t>290</t>
  </si>
  <si>
    <t>71658450</t>
  </si>
  <si>
    <t>291</t>
  </si>
  <si>
    <t>Староалександровское</t>
  </si>
  <si>
    <t>71658455</t>
  </si>
  <si>
    <t>292</t>
  </si>
  <si>
    <t>Усальское</t>
  </si>
  <si>
    <t>71658460</t>
  </si>
  <si>
    <t>293</t>
  </si>
  <si>
    <t>Щетковское</t>
  </si>
  <si>
    <t>71658465</t>
  </si>
  <si>
    <t>294</t>
  </si>
  <si>
    <t>295</t>
  </si>
  <si>
    <t>Ярковское</t>
  </si>
  <si>
    <t>71658470</t>
  </si>
  <si>
    <t>296</t>
  </si>
  <si>
    <t>город Заводоуковск</t>
  </si>
  <si>
    <t>71703000</t>
  </si>
  <si>
    <t>297</t>
  </si>
  <si>
    <t>город Тобольск</t>
  </si>
  <si>
    <t>71710000</t>
  </si>
  <si>
    <t>298</t>
  </si>
  <si>
    <t>город Ялуторовск</t>
  </si>
  <si>
    <t>71715000</t>
  </si>
  <si>
    <t>300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</si>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</sst>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olstykhSV@AO-USTE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bccc402-833e-4914-a44d-ad656d6503a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tarif.72to.ru/lk/files/Files/RwGAXB/81380687-aad1-47ee-84f6-28a93d18530b" TargetMode="External"/><Relationship Id="rId3" Type="http://schemas.openxmlformats.org/officeDocument/2006/relationships/hyperlink" Target="http://zakupki.gov.ru/223/clause/public/order-clause/info/actual-common-info.html?clauseId=132419&amp;clauseInfoId=347125&amp;versioned=&amp;activeTab=0&amp;epz=true" TargetMode="External"/><Relationship Id="rId4" Type="http://schemas.openxmlformats.org/officeDocument/2006/relationships/hyperlink" Target="https://zakupki.gov.ru/223/plan/public/plan/info/actual-documents.html?planId=608148&amp;planInfoId=3949886&amp;versioned=&amp;activeTab=1&amp;epz=true" TargetMode="External"/><Relationship Id="rId5" Type="http://schemas.openxmlformats.org/officeDocument/2006/relationships/hyperlink" Target="https://ao-ustek.ru/zakupki/rezultaty-zakupok/"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B217F-9FE7-2891-1C6F-EABD8491D2E1}" mc:Ignorable="x14ac xr xr2 xr3">
  <dimension ref="A1:AB21"/>
  <sheetViews>
    <sheetView topLeftCell="A4"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9FDCED-B59D-6459-2FDF-D18F756FF5D2}" mc:Ignorable="x14ac xr xr2 xr3">
  <sheetPr>
    <tabColor rgb="FFCCCCFF"/>
  </sheetPr>
  <dimension ref="A1:Q79"/>
  <sheetViews>
    <sheetView topLeftCell="C1" showGridLines="0" zoomScale="90" workbookViewId="0" tabSelected="1">
      <selection activeCell="F39" sqref="F3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45658.451365740744</v>
      </c>
      <c r="G11" s="77"/>
      <c r="H11" s="773" t="s">
        <v>22</v>
      </c>
      <c r="J11" s="876" t="s">
        <v>23</v>
      </c>
      <c r="Q11" s="74">
        <v>0</v>
      </c>
    </row>
    <row customHeight="1" ht="22.5">
      <c r="A12" s="2098"/>
      <c r="D12" s="75"/>
      <c r="E12" s="1165" t="s">
        <v>24</v>
      </c>
      <c r="F12" s="1732">
        <v>46022.451574074075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45405.452523148146</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A5C0413-15A7-570D-9EE7-B741AB17D65B}"/>
    <hyperlink ref="H17" location="Титульный!H9" display="Как заполнить?" tooltip="Помощь по работе с полями отчётной формы" xr:uid="{78579B3D-057B-F6A5-7D2D-EF7884223EBC}"/>
    <hyperlink ref="H39" location="Титульный!H9" display="Как заполнить?" tooltip="Помощь по работе с полями отчётной формы" xr:uid="{1A12020A-2388-58C8-5A11-48A1562D00EF}"/>
    <hyperlink ref="H62" location="Титульный!H9" display="Как заполнить?" tooltip="Помощь по работе с полями отчётной формы" xr:uid="{70140CD9-ED3C-053C-4C06-71C17396F06A}"/>
    <hyperlink ref="F70" r:id="rId4" xr:uid="{64DF03B7-5C46-D96F-CFCB-A9CAE6DABA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8ECBB-8022-6C63-05D1-ED998E2F121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Тюмень(71701000)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9F7CB-F85B-5AB8-E7A5-7684B109338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"УСТЭК"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5B19C-133C-020F-5755-76D7151FF1B8}"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K105" sqref="K105:K10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"УСТЭК"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246</v>
      </c>
      <c r="F105" s="2145" t="s">
        <v>65</v>
      </c>
      <c r="G105" s="2630" t="str">
        <f>INDEX(VD_NAME_LIST,MATCH("4189702",VD_ID_LIST,0))</f>
        <v>Горячее водоснабжение</v>
      </c>
      <c r="H105" s="2553"/>
      <c r="I105" s="2553">
        <v>1</v>
      </c>
      <c r="J105" s="2501" t="s">
        <v>247</v>
      </c>
      <c r="K105" s="2185" t="s">
        <v>19</v>
      </c>
      <c r="L105" s="2108"/>
      <c r="M105" s="2108" t="s">
        <v>108</v>
      </c>
      <c r="N105" s="438" t="s">
        <v>28</v>
      </c>
      <c r="O105" s="2185" t="s">
        <v>19</v>
      </c>
      <c r="P105" s="2108"/>
      <c r="Q105" s="2108" t="s">
        <v>108</v>
      </c>
      <c r="R105" s="2631" t="s">
        <v>28</v>
      </c>
      <c r="S105" s="2406" t="s">
        <v>19</v>
      </c>
      <c r="T105" s="2406"/>
      <c r="U105" s="2406" t="s">
        <v>108</v>
      </c>
      <c r="V105" s="1434"/>
      <c r="W105" s="2501"/>
      <c r="Y105" s="1267"/>
      <c r="Z105" s="1267"/>
      <c r="AA105" s="1267"/>
      <c r="AB105" s="1267" t="s">
        <v>248</v>
      </c>
      <c r="AC105" s="1267" t="s">
        <v>249</v>
      </c>
      <c r="AD105" s="1267" t="s">
        <v>250</v>
      </c>
      <c r="AE105" s="1267" t="s">
        <v>251</v>
      </c>
      <c r="AF105" s="1267" t="s">
        <v>252</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 в закрытой системе горячего водоснабжения, производимую ЦТП-177 (ул. Широтная, 165) и ЦТП-178 (ул. Широтная,171) для потребителей г. Тюмени</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0"/>
      <c r="H106" s="2553"/>
      <c r="I106" s="2553"/>
      <c r="J106" s="2501"/>
      <c r="K106" s="2186"/>
      <c r="L106" s="2108"/>
      <c r="M106" s="2108"/>
      <c r="N106" s="438" t="s">
        <v>28</v>
      </c>
      <c r="O106" s="2186"/>
      <c r="P106" s="2108"/>
      <c r="Q106" s="2108"/>
      <c r="R106" s="2631"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0"/>
      <c r="H107" s="2503"/>
      <c r="I107" s="2503"/>
      <c r="J107" s="2533"/>
      <c r="K107" s="2186"/>
      <c r="L107" s="2503"/>
      <c r="M107" s="2503"/>
      <c r="N107" s="2631" t="s">
        <v>28</v>
      </c>
      <c r="O107" s="2112"/>
      <c r="P107" s="2632"/>
      <c r="Q107" s="2633"/>
      <c r="R107" s="2634" t="s">
        <v>253</v>
      </c>
      <c r="S107" s="2635"/>
      <c r="T107" s="2636"/>
      <c r="U107" s="2637"/>
      <c r="V107" s="2638"/>
      <c r="W107" s="2639"/>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0"/>
      <c r="H108" s="2503"/>
      <c r="I108" s="2503"/>
      <c r="J108" s="2533"/>
      <c r="K108" s="2112"/>
      <c r="L108" s="2640"/>
      <c r="M108" s="2641"/>
      <c r="N108" s="2642" t="s">
        <v>254</v>
      </c>
      <c r="O108" s="2643"/>
      <c r="P108" s="2644"/>
      <c r="Q108" s="2645"/>
      <c r="R108" s="2646"/>
      <c r="S108" s="2647"/>
      <c r="T108" s="2648"/>
      <c r="U108" s="2649"/>
      <c r="V108" s="2650"/>
      <c r="W108" s="2651"/>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2"/>
      <c r="H109" s="2653"/>
      <c r="I109" s="2654"/>
      <c r="J109" s="2655" t="s">
        <v>255</v>
      </c>
      <c r="K109" s="2656"/>
      <c r="L109" s="2657"/>
      <c r="M109" s="2658"/>
      <c r="N109" s="2659"/>
      <c r="O109" s="2660"/>
      <c r="P109" s="2661"/>
      <c r="Q109" s="2662"/>
      <c r="R109" s="2663"/>
      <c r="S109" s="2664"/>
      <c r="T109" s="2665"/>
      <c r="U109" s="2666"/>
      <c r="V109" s="2667"/>
      <c r="W109" s="2668"/>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73346-F40C-039A-7064-E17DC23B0EE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"УСТЭК"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700B4-3CCC-D834-5078-BBADA8029CC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"УСТЭК"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Тюменская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7203420973</v>
      </c>
      <c r="G14" s="1012" t="s">
        <v>311</v>
      </c>
      <c r="H14" s="475"/>
      <c r="J14" s="455">
        <v>0</v>
      </c>
    </row>
    <row customHeight="1" ht="22.5" hidden="1">
      <c r="A15" s="457"/>
      <c r="B15" s="502"/>
      <c r="C15" s="457"/>
      <c r="D15" s="1009" t="s">
        <v>312</v>
      </c>
      <c r="E15" s="1010" t="s">
        <v>313</v>
      </c>
      <c r="F15" s="1011" t="str">
        <f>IF(kpp="","",kpp)</f>
        <v>720301001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2D28F-1B15-7A1B-DFBA-078E2EC4C36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"УСТЭК"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A8D4A-750D-F3F4-6667-07D4A37AA15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АО "УСТЭК"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03CDB-315B-8738-8CA9-92D61B66F0A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АО "УСТЭК"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7C854-5DAA-9041-8A4A-1572B98CB7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45405.452523148146</v>
      </c>
      <c r="W30" s="2264"/>
      <c r="X30" s="2264"/>
      <c r="Y30" s="2264"/>
      <c r="Z30" s="2264"/>
      <c r="AA30" s="2264"/>
      <c r="AB30" s="2264"/>
      <c r="AC30" s="326"/>
      <c r="AD30" s="2264" t="str">
        <f>IF(TITLE_DATE_PR_CHANGE="",IF(TITLE_DATE_PR="","",TITLE_DATE_PR),TITLE_DATE_PR_CHANGE)</f>
        <v>45405.452523148146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2996</v>
      </c>
      <c r="W31" s="2251"/>
      <c r="X31" s="2251"/>
      <c r="Y31" s="2251"/>
      <c r="Z31" s="2251"/>
      <c r="AA31" s="2251"/>
      <c r="AB31" s="2251"/>
      <c r="AC31" s="326"/>
      <c r="AD31" s="2251" t="str">
        <f>IF(TITLE_NUMBER_PR_CHANGE="",IF(TITLE_NUMBER_PR="","",TITLE_NUMBER_PR),TITLE_NUMBER_PR_CHANGE)</f>
        <v>2996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45405.452523148146</v>
      </c>
      <c r="W34" s="2264"/>
      <c r="X34" s="2264"/>
      <c r="Y34" s="2264"/>
      <c r="Z34" s="2264"/>
      <c r="AA34" s="2264"/>
      <c r="AB34" s="2264"/>
      <c r="AC34" s="326"/>
      <c r="AD34" s="2264" t="str">
        <f>IF(TITLE_DATE_PR_CHANGE="",IF(TITLE_DATE_PR="","",TITLE_DATE_PR),TITLE_DATE_PR_CHANGE)</f>
        <v>45405.452523148146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2996</v>
      </c>
      <c r="W35" s="2251"/>
      <c r="X35" s="2251"/>
      <c r="Y35" s="2251"/>
      <c r="Z35" s="2251"/>
      <c r="AA35" s="2251"/>
      <c r="AB35" s="2251"/>
      <c r="AC35" s="326"/>
      <c r="AD35" s="2251" t="str">
        <f>IF(TITLE_NUMBER_PR_CHANGE="",IF(TITLE_NUMBER_PR="","",TITLE_NUMBER_PR),TITLE_NUMBER_PR_CHANGE)</f>
        <v>2996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436C1-047B-FEA8-9A38-D12F3F60CF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45405.452523148146</v>
      </c>
      <c r="W30" s="2264"/>
      <c r="X30" s="2264"/>
      <c r="Y30" s="2264"/>
      <c r="Z30" s="2264"/>
      <c r="AA30" s="2264"/>
      <c r="AB30" s="2264"/>
      <c r="AC30" s="326"/>
      <c r="AD30" s="2264" t="str">
        <f>IF(TITLE_DATE_PR_CHANGE="",IF(TITLE_DATE_PR="","",TITLE_DATE_PR),TITLE_DATE_PR_CHANGE)</f>
        <v>45405.452523148146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2996</v>
      </c>
      <c r="W31" s="2251"/>
      <c r="X31" s="2251"/>
      <c r="Y31" s="2251"/>
      <c r="Z31" s="2251"/>
      <c r="AA31" s="2251"/>
      <c r="AB31" s="2251"/>
      <c r="AC31" s="326"/>
      <c r="AD31" s="2251" t="str">
        <f>IF(TITLE_NUMBER_PR_CHANGE="",IF(TITLE_NUMBER_PR="","",TITLE_NUMBER_PR),TITLE_NUMBER_PR_CHANGE)</f>
        <v>2996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45405.452523148146</v>
      </c>
      <c r="W34" s="2264"/>
      <c r="X34" s="2264"/>
      <c r="Y34" s="2264"/>
      <c r="Z34" s="2264"/>
      <c r="AA34" s="2264"/>
      <c r="AB34" s="2264"/>
      <c r="AC34" s="326"/>
      <c r="AD34" s="2264" t="str">
        <f>IF(TITLE_DATE_PR_CHANGE="",IF(TITLE_DATE_PR="","",TITLE_DATE_PR),TITLE_DATE_PR_CHANGE)</f>
        <v>45405.452523148146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2996</v>
      </c>
      <c r="W35" s="2251"/>
      <c r="X35" s="2251"/>
      <c r="Y35" s="2251"/>
      <c r="Z35" s="2251"/>
      <c r="AA35" s="2251"/>
      <c r="AB35" s="2251"/>
      <c r="AC35" s="326"/>
      <c r="AD35" s="2251" t="str">
        <f>IF(TITLE_NUMBER_PR_CHANGE="",IF(TITLE_NUMBER_PR="","",TITLE_NUMBER_PR),TITLE_NUMBER_PR_CHANGE)</f>
        <v>2996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9A8BA-2A77-B792-2BEB-1934612B4E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45405.452523148146</v>
      </c>
      <c r="W30" s="2264"/>
      <c r="X30" s="2264"/>
      <c r="Y30" s="2264"/>
      <c r="Z30" s="2264"/>
      <c r="AA30" s="2264"/>
      <c r="AB30" s="2264"/>
      <c r="AC30" s="1635"/>
      <c r="AD30" s="2264" t="str">
        <f>IF(TITLE_DATE_PR_CHANGE="",IF(TITLE_DATE_PR="","",TITLE_DATE_PR),TITLE_DATE_PR_CHANGE)</f>
        <v>45405.452523148146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2996</v>
      </c>
      <c r="W31" s="2251"/>
      <c r="X31" s="2251"/>
      <c r="Y31" s="2251"/>
      <c r="Z31" s="2251"/>
      <c r="AA31" s="2251"/>
      <c r="AB31" s="2251"/>
      <c r="AC31" s="1635"/>
      <c r="AD31" s="2251" t="str">
        <f>IF(TITLE_NUMBER_PR_CHANGE="",IF(TITLE_NUMBER_PR="","",TITLE_NUMBER_PR),TITLE_NUMBER_PR_CHANGE)</f>
        <v>2996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45405.452523148146</v>
      </c>
      <c r="W34" s="2264"/>
      <c r="X34" s="2264"/>
      <c r="Y34" s="2264"/>
      <c r="Z34" s="2264"/>
      <c r="AA34" s="2264"/>
      <c r="AB34" s="2264"/>
      <c r="AC34" s="1635"/>
      <c r="AD34" s="2264" t="str">
        <f>IF(TITLE_DATE_PR_CHANGE="",IF(TITLE_DATE_PR="","",TITLE_DATE_PR),TITLE_DATE_PR_CHANGE)</f>
        <v>45405.452523148146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2996</v>
      </c>
      <c r="W35" s="2251"/>
      <c r="X35" s="2251"/>
      <c r="Y35" s="2251"/>
      <c r="Z35" s="2251"/>
      <c r="AA35" s="2251"/>
      <c r="AB35" s="2251"/>
      <c r="AC35" s="1635"/>
      <c r="AD35" s="2251" t="str">
        <f>IF(TITLE_NUMBER_PR_CHANGE="",IF(TITLE_NUMBER_PR="","",TITLE_NUMBER_PR),TITLE_NUMBER_PR_CHANGE)</f>
        <v>2996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A22AA-03FB-E144-40D1-1FCB064211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45405.452523148146</v>
      </c>
      <c r="W30" s="2264"/>
      <c r="X30" s="2264"/>
      <c r="Y30" s="2264"/>
      <c r="Z30" s="2264"/>
      <c r="AA30" s="2264"/>
      <c r="AB30" s="2264"/>
      <c r="AC30" s="1635"/>
      <c r="AD30" s="2264" t="str">
        <f>IF(TITLE_DATE_PR_CHANGE="",IF(TITLE_DATE_PR="","",TITLE_DATE_PR),TITLE_DATE_PR_CHANGE)</f>
        <v>45405.452523148146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2996</v>
      </c>
      <c r="W31" s="2251"/>
      <c r="X31" s="2251"/>
      <c r="Y31" s="2251"/>
      <c r="Z31" s="2251"/>
      <c r="AA31" s="2251"/>
      <c r="AB31" s="2251"/>
      <c r="AC31" s="1635"/>
      <c r="AD31" s="2251" t="str">
        <f>IF(TITLE_NUMBER_PR_CHANGE="",IF(TITLE_NUMBER_PR="","",TITLE_NUMBER_PR),TITLE_NUMBER_PR_CHANGE)</f>
        <v>2996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45405.452523148146</v>
      </c>
      <c r="W34" s="2264"/>
      <c r="X34" s="2264"/>
      <c r="Y34" s="2264"/>
      <c r="Z34" s="2264"/>
      <c r="AA34" s="2264"/>
      <c r="AB34" s="2264"/>
      <c r="AC34" s="1635"/>
      <c r="AD34" s="2264" t="str">
        <f>IF(TITLE_DATE_PR_CHANGE="",IF(TITLE_DATE_PR="","",TITLE_DATE_PR),TITLE_DATE_PR_CHANGE)</f>
        <v>45405.452523148146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2996</v>
      </c>
      <c r="W35" s="2251"/>
      <c r="X35" s="2251"/>
      <c r="Y35" s="2251"/>
      <c r="Z35" s="2251"/>
      <c r="AA35" s="2251"/>
      <c r="AB35" s="2251"/>
      <c r="AC35" s="1635"/>
      <c r="AD35" s="2251" t="str">
        <f>IF(TITLE_NUMBER_PR_CHANGE="",IF(TITLE_NUMBER_PR="","",TITLE_NUMBER_PR),TITLE_NUMBER_PR_CHANGE)</f>
        <v>2996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B01F4-483C-9ADF-9A3C-C98DD2B0C5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45405.452523148146</v>
      </c>
      <c r="W30" s="2264"/>
      <c r="X30" s="2264"/>
      <c r="Y30" s="2264"/>
      <c r="Z30" s="2264"/>
      <c r="AA30" s="2264"/>
      <c r="AB30" s="2264"/>
      <c r="AC30" s="326"/>
      <c r="AD30" s="2264" t="str">
        <f>IF(TITLE_DATE_PR_CHANGE="",IF(TITLE_DATE_PR="","",TITLE_DATE_PR),TITLE_DATE_PR_CHANGE)</f>
        <v>45405.452523148146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2996</v>
      </c>
      <c r="W31" s="2251"/>
      <c r="X31" s="2251"/>
      <c r="Y31" s="2251"/>
      <c r="Z31" s="2251"/>
      <c r="AA31" s="2251"/>
      <c r="AB31" s="2251"/>
      <c r="AC31" s="326"/>
      <c r="AD31" s="2251" t="str">
        <f>IF(TITLE_NUMBER_PR_CHANGE="",IF(TITLE_NUMBER_PR="","",TITLE_NUMBER_PR),TITLE_NUMBER_PR_CHANGE)</f>
        <v>2996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45405.452523148146</v>
      </c>
      <c r="W34" s="2264"/>
      <c r="X34" s="2264"/>
      <c r="Y34" s="2264"/>
      <c r="Z34" s="2264"/>
      <c r="AA34" s="2264"/>
      <c r="AB34" s="2264"/>
      <c r="AC34" s="326"/>
      <c r="AD34" s="2264" t="str">
        <f>IF(TITLE_DATE_PR_CHANGE="",IF(TITLE_DATE_PR="","",TITLE_DATE_PR),TITLE_DATE_PR_CHANGE)</f>
        <v>45405.452523148146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2996</v>
      </c>
      <c r="W35" s="2251"/>
      <c r="X35" s="2251"/>
      <c r="Y35" s="2251"/>
      <c r="Z35" s="2251"/>
      <c r="AA35" s="2251"/>
      <c r="AB35" s="2251"/>
      <c r="AC35" s="326"/>
      <c r="AD35" s="2251" t="str">
        <f>IF(TITLE_NUMBER_PR_CHANGE="",IF(TITLE_NUMBER_PR="","",TITLE_NUMBER_PR),TITLE_NUMBER_PR_CHANGE)</f>
        <v>2996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365D6-9235-BCC9-2A3E-A14FC028DC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45405.452523148146</v>
      </c>
      <c r="W30" s="2264"/>
      <c r="X30" s="2264"/>
      <c r="Y30" s="2264"/>
      <c r="Z30" s="2264"/>
      <c r="AA30" s="2264"/>
      <c r="AB30" s="2264"/>
      <c r="AC30" s="326"/>
      <c r="AD30" s="2264" t="str">
        <f>IF(TITLE_DATE_PR_CHANGE="",IF(TITLE_DATE_PR="","",TITLE_DATE_PR),TITLE_DATE_PR_CHANGE)</f>
        <v>45405.452523148146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2996</v>
      </c>
      <c r="W31" s="2251"/>
      <c r="X31" s="2251"/>
      <c r="Y31" s="2251"/>
      <c r="Z31" s="2251"/>
      <c r="AA31" s="2251"/>
      <c r="AB31" s="2251"/>
      <c r="AC31" s="326"/>
      <c r="AD31" s="2251" t="str">
        <f>IF(TITLE_NUMBER_PR_CHANGE="",IF(TITLE_NUMBER_PR="","",TITLE_NUMBER_PR),TITLE_NUMBER_PR_CHANGE)</f>
        <v>2996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45405.452523148146</v>
      </c>
      <c r="W34" s="2264"/>
      <c r="X34" s="2264"/>
      <c r="Y34" s="2264"/>
      <c r="Z34" s="2264"/>
      <c r="AA34" s="2264"/>
      <c r="AB34" s="2264"/>
      <c r="AC34" s="326"/>
      <c r="AD34" s="2264" t="str">
        <f>IF(TITLE_DATE_PR_CHANGE="",IF(TITLE_DATE_PR="","",TITLE_DATE_PR),TITLE_DATE_PR_CHANGE)</f>
        <v>45405.452523148146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2996</v>
      </c>
      <c r="W35" s="2251"/>
      <c r="X35" s="2251"/>
      <c r="Y35" s="2251"/>
      <c r="Z35" s="2251"/>
      <c r="AA35" s="2251"/>
      <c r="AB35" s="2251"/>
      <c r="AC35" s="326"/>
      <c r="AD35" s="2251" t="str">
        <f>IF(TITLE_NUMBER_PR_CHANGE="",IF(TITLE_NUMBER_PR="","",TITLE_NUMBER_PR),TITLE_NUMBER_PR_CHANGE)</f>
        <v>2996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689B4-92BA-8C94-5333-6F0B01D62F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45405.452523148146</v>
      </c>
      <c r="W30" s="2264"/>
      <c r="X30" s="2264"/>
      <c r="Y30" s="2264"/>
      <c r="Z30" s="2264"/>
      <c r="AA30" s="2264"/>
      <c r="AB30" s="2264"/>
      <c r="AC30" s="326"/>
      <c r="AD30" s="2264" t="str">
        <f>IF(TITLE_DATE_PR_CHANGE="",IF(TITLE_DATE_PR="","",TITLE_DATE_PR),TITLE_DATE_PR_CHANGE)</f>
        <v>45405.452523148146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2996</v>
      </c>
      <c r="W31" s="2251"/>
      <c r="X31" s="2251"/>
      <c r="Y31" s="2251"/>
      <c r="Z31" s="2251"/>
      <c r="AA31" s="2251"/>
      <c r="AB31" s="2251"/>
      <c r="AC31" s="326"/>
      <c r="AD31" s="2251" t="str">
        <f>IF(TITLE_NUMBER_PR_CHANGE="",IF(TITLE_NUMBER_PR="","",TITLE_NUMBER_PR),TITLE_NUMBER_PR_CHANGE)</f>
        <v>2996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45405.452523148146</v>
      </c>
      <c r="W34" s="2264"/>
      <c r="X34" s="2264"/>
      <c r="Y34" s="2264"/>
      <c r="Z34" s="2264"/>
      <c r="AA34" s="2264"/>
      <c r="AB34" s="2264"/>
      <c r="AC34" s="326"/>
      <c r="AD34" s="2264" t="str">
        <f>IF(TITLE_DATE_PR_CHANGE="",IF(TITLE_DATE_PR="","",TITLE_DATE_PR),TITLE_DATE_PR_CHANGE)</f>
        <v>45405.452523148146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2996</v>
      </c>
      <c r="W35" s="2251"/>
      <c r="X35" s="2251"/>
      <c r="Y35" s="2251"/>
      <c r="Z35" s="2251"/>
      <c r="AA35" s="2251"/>
      <c r="AB35" s="2251"/>
      <c r="AC35" s="326"/>
      <c r="AD35" s="2251" t="str">
        <f>IF(TITLE_NUMBER_PR_CHANGE="",IF(TITLE_NUMBER_PR="","",TITLE_NUMBER_PR),TITLE_NUMBER_PR_CHANGE)</f>
        <v>2996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66E8B-8F4F-7943-9702-66680D2F199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45405.452523148146</v>
      </c>
      <c r="W30" s="2264"/>
      <c r="X30" s="2264"/>
      <c r="Y30" s="2264"/>
      <c r="Z30" s="2264"/>
      <c r="AA30" s="2264"/>
      <c r="AB30" s="2264"/>
      <c r="AC30" s="326"/>
      <c r="AD30" s="2264" t="str">
        <f>IF(TITLE_DATE_PR_CHANGE="",IF(TITLE_DATE_PR="","",TITLE_DATE_PR),TITLE_DATE_PR_CHANGE)</f>
        <v>45405.452523148146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2996</v>
      </c>
      <c r="W31" s="2251"/>
      <c r="X31" s="2251"/>
      <c r="Y31" s="2251"/>
      <c r="Z31" s="2251"/>
      <c r="AA31" s="2251"/>
      <c r="AB31" s="2251"/>
      <c r="AC31" s="326"/>
      <c r="AD31" s="2251" t="str">
        <f>IF(TITLE_NUMBER_PR_CHANGE="",IF(TITLE_NUMBER_PR="","",TITLE_NUMBER_PR),TITLE_NUMBER_PR_CHANGE)</f>
        <v>2996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45405.452523148146</v>
      </c>
      <c r="W34" s="2264"/>
      <c r="X34" s="2264"/>
      <c r="Y34" s="2264"/>
      <c r="Z34" s="2264"/>
      <c r="AA34" s="2264"/>
      <c r="AB34" s="2264"/>
      <c r="AC34" s="326"/>
      <c r="AD34" s="2264" t="str">
        <f>IF(TITLE_DATE_PR_CHANGE="",IF(TITLE_DATE_PR="","",TITLE_DATE_PR),TITLE_DATE_PR_CHANGE)</f>
        <v>45405.452523148146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2996</v>
      </c>
      <c r="W35" s="2251"/>
      <c r="X35" s="2251"/>
      <c r="Y35" s="2251"/>
      <c r="Z35" s="2251"/>
      <c r="AA35" s="2251"/>
      <c r="AB35" s="2251"/>
      <c r="AC35" s="326"/>
      <c r="AD35" s="2251" t="str">
        <f>IF(TITLE_NUMBER_PR_CHANGE="",IF(TITLE_NUMBER_PR="","",TITLE_NUMBER_PR),TITLE_NUMBER_PR_CHANGE)</f>
        <v>2996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1326C-1AE6-7BE2-5815-B8D8AABE3C9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"УСТЭК"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45405.452523148146</v>
      </c>
      <c r="Y34" s="2264"/>
      <c r="Z34" s="2264"/>
      <c r="AA34" s="2264"/>
      <c r="AB34" s="2264"/>
      <c r="AC34" s="2264"/>
      <c r="AD34" s="2264"/>
      <c r="AE34" s="2264"/>
      <c r="AF34" s="326"/>
      <c r="AG34" s="2264" t="str">
        <f>IF(TITLE_DATE_PR_CHANGE="",IF(TITLE_DATE_PR="","",TITLE_DATE_PR),TITLE_DATE_PR_CHANGE)</f>
        <v>45405.452523148146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2996</v>
      </c>
      <c r="Y35" s="2251"/>
      <c r="Z35" s="2251"/>
      <c r="AA35" s="2251"/>
      <c r="AB35" s="2251"/>
      <c r="AC35" s="2251"/>
      <c r="AD35" s="2251"/>
      <c r="AE35" s="2251"/>
      <c r="AF35" s="326"/>
      <c r="AG35" s="2251" t="str">
        <f>IF(TITLE_NUMBER_PR_CHANGE="",IF(TITLE_NUMBER_PR="","",TITLE_NUMBER_PR),TITLE_NUMBER_PR_CHANGE)</f>
        <v>2996</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45405.452523148146</v>
      </c>
      <c r="Y38" s="2264"/>
      <c r="Z38" s="2264"/>
      <c r="AA38" s="2264"/>
      <c r="AB38" s="2264"/>
      <c r="AC38" s="2264"/>
      <c r="AD38" s="2264"/>
      <c r="AE38" s="2264"/>
      <c r="AF38" s="326"/>
      <c r="AG38" s="2264" t="str">
        <f>IF(TITLE_DATE_PR_CHANGE="",IF(TITLE_DATE_PR="","",TITLE_DATE_PR),TITLE_DATE_PR_CHANGE)</f>
        <v>45405.452523148146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2996</v>
      </c>
      <c r="Y39" s="2251"/>
      <c r="Z39" s="2251"/>
      <c r="AA39" s="2251"/>
      <c r="AB39" s="2251"/>
      <c r="AC39" s="2251"/>
      <c r="AD39" s="2251"/>
      <c r="AE39" s="2251"/>
      <c r="AF39" s="326"/>
      <c r="AG39" s="2251" t="str">
        <f>IF(TITLE_NUMBER_PR_CHANGE="",IF(TITLE_NUMBER_PR="","",TITLE_NUMBER_PR),TITLE_NUMBER_PR_CHANGE)</f>
        <v>2996</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253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254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4C225-997C-CE7C-DB93-9D49809CB7B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"УСТЭК"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45405.452523148146</v>
      </c>
      <c r="W31" s="2264"/>
      <c r="X31" s="2264"/>
      <c r="Y31" s="2264"/>
      <c r="Z31" s="2264"/>
      <c r="AA31" s="326"/>
      <c r="AB31" s="2264" t="str">
        <f>IF(TITLE_DATE_PR_CHANGE="",IF(TITLE_DATE_PR="","",TITLE_DATE_PR),TITLE_DATE_PR_CHANGE)</f>
        <v>45405.452523148146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2996</v>
      </c>
      <c r="W32" s="2251"/>
      <c r="X32" s="2251"/>
      <c r="Y32" s="2251"/>
      <c r="Z32" s="2251"/>
      <c r="AA32" s="326"/>
      <c r="AB32" s="2251" t="str">
        <f>IF(TITLE_NUMBER_PR_CHANGE="",IF(TITLE_NUMBER_PR="","",TITLE_NUMBER_PR),TITLE_NUMBER_PR_CHANGE)</f>
        <v>2996</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45405.452523148146</v>
      </c>
      <c r="W35" s="2264"/>
      <c r="X35" s="2264"/>
      <c r="Y35" s="2264"/>
      <c r="Z35" s="2264"/>
      <c r="AA35" s="326"/>
      <c r="AB35" s="2264" t="str">
        <f>IF(TITLE_DATE_PR_CHANGE="",IF(TITLE_DATE_PR="","",TITLE_DATE_PR),TITLE_DATE_PR_CHANGE)</f>
        <v>45405.452523148146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2996</v>
      </c>
      <c r="W36" s="2251"/>
      <c r="X36" s="2251"/>
      <c r="Y36" s="2251"/>
      <c r="Z36" s="2251"/>
      <c r="AA36" s="326"/>
      <c r="AB36" s="2251" t="str">
        <f>IF(TITLE_NUMBER_PR_CHANGE="",IF(TITLE_NUMBER_PR="","",TITLE_NUMBER_PR),TITLE_NUMBER_PR_CHANGE)</f>
        <v>2996</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253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254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F15FE-481F-DB21-2352-48DBBD2288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45405.452523148146</v>
      </c>
      <c r="W28" s="2264"/>
      <c r="X28" s="2264"/>
      <c r="Y28" s="2264"/>
      <c r="Z28" s="2264"/>
      <c r="AA28" s="2264"/>
      <c r="AB28" s="326"/>
      <c r="AC28" s="2264" t="str">
        <f>IF(TITLE_DATE_PR_CHANGE="",IF(TITLE_DATE_PR="","",TITLE_DATE_PR),TITLE_DATE_PR_CHANGE)</f>
        <v>45405.452523148146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2996</v>
      </c>
      <c r="W29" s="2251"/>
      <c r="X29" s="2251"/>
      <c r="Y29" s="2251"/>
      <c r="Z29" s="2251"/>
      <c r="AA29" s="2251"/>
      <c r="AB29" s="326"/>
      <c r="AC29" s="2251" t="str">
        <f>IF(TITLE_NUMBER_PR_CHANGE="",IF(TITLE_NUMBER_PR="","",TITLE_NUMBER_PR),TITLE_NUMBER_PR_CHANGE)</f>
        <v>2996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45405.452523148146</v>
      </c>
      <c r="W32" s="2264"/>
      <c r="X32" s="2264"/>
      <c r="Y32" s="2264"/>
      <c r="Z32" s="2264"/>
      <c r="AA32" s="2264"/>
      <c r="AB32" s="326"/>
      <c r="AC32" s="2264" t="str">
        <f>IF(TITLE_DATE_PR_CHANGE="",IF(TITLE_DATE_PR="","",TITLE_DATE_PR),TITLE_DATE_PR_CHANGE)</f>
        <v>45405.452523148146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2996</v>
      </c>
      <c r="W33" s="2251"/>
      <c r="X33" s="2251"/>
      <c r="Y33" s="2251"/>
      <c r="Z33" s="2251"/>
      <c r="AA33" s="2251"/>
      <c r="AB33" s="326"/>
      <c r="AC33" s="2251" t="str">
        <f>IF(TITLE_NUMBER_PR_CHANGE="",IF(TITLE_NUMBER_PR="","",TITLE_NUMBER_PR),TITLE_NUMBER_PR_CHANGE)</f>
        <v>2996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33F48-7A8D-63A8-A45F-2EF06419A1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45405.452523148146</v>
      </c>
      <c r="W28" s="2264"/>
      <c r="X28" s="2264"/>
      <c r="Y28" s="2264"/>
      <c r="Z28" s="2264"/>
      <c r="AA28" s="2264"/>
      <c r="AB28" s="326"/>
      <c r="AC28" s="2264" t="str">
        <f>IF(TITLE_DATE_PR_CHANGE="",IF(TITLE_DATE_PR="","",TITLE_DATE_PR),TITLE_DATE_PR_CHANGE)</f>
        <v>45405.452523148146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2996</v>
      </c>
      <c r="W29" s="2251"/>
      <c r="X29" s="2251"/>
      <c r="Y29" s="2251"/>
      <c r="Z29" s="2251"/>
      <c r="AA29" s="2251"/>
      <c r="AB29" s="326"/>
      <c r="AC29" s="2251" t="str">
        <f>IF(TITLE_NUMBER_PR_CHANGE="",IF(TITLE_NUMBER_PR="","",TITLE_NUMBER_PR),TITLE_NUMBER_PR_CHANGE)</f>
        <v>2996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45405.452523148146</v>
      </c>
      <c r="W32" s="2264"/>
      <c r="X32" s="2264"/>
      <c r="Y32" s="2264"/>
      <c r="Z32" s="2264"/>
      <c r="AA32" s="2264"/>
      <c r="AB32" s="326"/>
      <c r="AC32" s="2264" t="str">
        <f>IF(TITLE_DATE_PR_CHANGE="",IF(TITLE_DATE_PR="","",TITLE_DATE_PR),TITLE_DATE_PR_CHANGE)</f>
        <v>45405.452523148146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2996</v>
      </c>
      <c r="W33" s="2251"/>
      <c r="X33" s="2251"/>
      <c r="Y33" s="2251"/>
      <c r="Z33" s="2251"/>
      <c r="AA33" s="2251"/>
      <c r="AB33" s="326"/>
      <c r="AC33" s="2251" t="str">
        <f>IF(TITLE_NUMBER_PR_CHANGE="",IF(TITLE_NUMBER_PR="","",TITLE_NUMBER_PR),TITLE_NUMBER_PR_CHANGE)</f>
        <v>2996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EE904-A9B6-02A1-AC71-41356B1D48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45405.452523148146</v>
      </c>
      <c r="W28" s="2264"/>
      <c r="X28" s="2264"/>
      <c r="Y28" s="2264"/>
      <c r="Z28" s="2264"/>
      <c r="AA28" s="2264"/>
      <c r="AB28" s="326"/>
      <c r="AC28" s="2264" t="str">
        <f>IF(TITLE_DATE_PR_CHANGE="",IF(TITLE_DATE_PR="","",TITLE_DATE_PR),TITLE_DATE_PR_CHANGE)</f>
        <v>45405.452523148146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2996</v>
      </c>
      <c r="W29" s="2251"/>
      <c r="X29" s="2251"/>
      <c r="Y29" s="2251"/>
      <c r="Z29" s="2251"/>
      <c r="AA29" s="2251"/>
      <c r="AB29" s="326"/>
      <c r="AC29" s="2251" t="str">
        <f>IF(TITLE_NUMBER_PR_CHANGE="",IF(TITLE_NUMBER_PR="","",TITLE_NUMBER_PR),TITLE_NUMBER_PR_CHANGE)</f>
        <v>2996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45405.452523148146</v>
      </c>
      <c r="W32" s="2264"/>
      <c r="X32" s="2264"/>
      <c r="Y32" s="2264"/>
      <c r="Z32" s="2264"/>
      <c r="AA32" s="2264"/>
      <c r="AB32" s="326"/>
      <c r="AC32" s="2264" t="str">
        <f>IF(TITLE_DATE_PR_CHANGE="",IF(TITLE_DATE_PR="","",TITLE_DATE_PR),TITLE_DATE_PR_CHANGE)</f>
        <v>45405.452523148146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2996</v>
      </c>
      <c r="W33" s="2251"/>
      <c r="X33" s="2251"/>
      <c r="Y33" s="2251"/>
      <c r="Z33" s="2251"/>
      <c r="AA33" s="2251"/>
      <c r="AB33" s="326"/>
      <c r="AC33" s="2251" t="str">
        <f>IF(TITLE_NUMBER_PR_CHANGE="",IF(TITLE_NUMBER_PR="","",TITLE_NUMBER_PR),TITLE_NUMBER_PR_CHANGE)</f>
        <v>2996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D58E4-04D8-3E46-D19F-330F947710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45405.452523148146</v>
      </c>
      <c r="W28" s="2264"/>
      <c r="X28" s="2264"/>
      <c r="Y28" s="2264"/>
      <c r="Z28" s="2264"/>
      <c r="AA28" s="2264"/>
      <c r="AB28" s="326"/>
      <c r="AC28" s="2264" t="str">
        <f>IF(TITLE_DATE_PR_CHANGE="",IF(TITLE_DATE_PR="","",TITLE_DATE_PR),TITLE_DATE_PR_CHANGE)</f>
        <v>45405.452523148146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2996</v>
      </c>
      <c r="W29" s="2251"/>
      <c r="X29" s="2251"/>
      <c r="Y29" s="2251"/>
      <c r="Z29" s="2251"/>
      <c r="AA29" s="2251"/>
      <c r="AB29" s="326"/>
      <c r="AC29" s="2251" t="str">
        <f>IF(TITLE_NUMBER_PR_CHANGE="",IF(TITLE_NUMBER_PR="","",TITLE_NUMBER_PR),TITLE_NUMBER_PR_CHANGE)</f>
        <v>2996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45405.452523148146</v>
      </c>
      <c r="W32" s="2264"/>
      <c r="X32" s="2264"/>
      <c r="Y32" s="2264"/>
      <c r="Z32" s="2264"/>
      <c r="AA32" s="2264"/>
      <c r="AB32" s="326"/>
      <c r="AC32" s="2264" t="str">
        <f>IF(TITLE_DATE_PR_CHANGE="",IF(TITLE_DATE_PR="","",TITLE_DATE_PR),TITLE_DATE_PR_CHANGE)</f>
        <v>45405.452523148146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2996</v>
      </c>
      <c r="W33" s="2251"/>
      <c r="X33" s="2251"/>
      <c r="Y33" s="2251"/>
      <c r="Z33" s="2251"/>
      <c r="AA33" s="2251"/>
      <c r="AB33" s="326"/>
      <c r="AC33" s="2251" t="str">
        <f>IF(TITLE_NUMBER_PR_CHANGE="",IF(TITLE_NUMBER_PR="","",TITLE_NUMBER_PR),TITLE_NUMBER_PR_CHANGE)</f>
        <v>2996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7BF16-AEFC-8357-E848-12FF0711590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45405.452523148146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2996</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45405.452523148146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2996</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254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254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37074-D363-74AA-BF11-828F61A890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"УСТЭК"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45405.452523148146</v>
      </c>
      <c r="W32" s="2264"/>
      <c r="X32" s="2264"/>
      <c r="Y32" s="2264"/>
      <c r="Z32" s="2264"/>
      <c r="AA32" s="2264"/>
      <c r="AB32" s="2264"/>
      <c r="AC32" s="326"/>
      <c r="AD32" s="2264" t="str">
        <f>IF(TITLE_DATE_PR_CHANGE="",IF(TITLE_DATE_PR="","",TITLE_DATE_PR),TITLE_DATE_PR_CHANGE)</f>
        <v>45405.452523148146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2996</v>
      </c>
      <c r="W33" s="2251"/>
      <c r="X33" s="2251"/>
      <c r="Y33" s="2251"/>
      <c r="Z33" s="2251"/>
      <c r="AA33" s="2251"/>
      <c r="AB33" s="2251"/>
      <c r="AC33" s="326"/>
      <c r="AD33" s="2251" t="str">
        <f>IF(TITLE_NUMBER_PR_CHANGE="",IF(TITLE_NUMBER_PR="","",TITLE_NUMBER_PR),TITLE_NUMBER_PR_CHANGE)</f>
        <v>2996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45405.452523148146</v>
      </c>
      <c r="W36" s="2264"/>
      <c r="X36" s="2264"/>
      <c r="Y36" s="2264"/>
      <c r="Z36" s="2264"/>
      <c r="AA36" s="2264"/>
      <c r="AB36" s="2264"/>
      <c r="AC36" s="326"/>
      <c r="AD36" s="2264" t="str">
        <f>IF(TITLE_DATE_PR_CHANGE="",IF(TITLE_DATE_PR="","",TITLE_DATE_PR),TITLE_DATE_PR_CHANGE)</f>
        <v>45405.452523148146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2996</v>
      </c>
      <c r="W37" s="2251"/>
      <c r="X37" s="2251"/>
      <c r="Y37" s="2251"/>
      <c r="Z37" s="2251"/>
      <c r="AA37" s="2251"/>
      <c r="AB37" s="2251"/>
      <c r="AC37" s="326"/>
      <c r="AD37" s="2251" t="str">
        <f>IF(TITLE_NUMBER_PR_CHANGE="",IF(TITLE_NUMBER_PR="","",TITLE_NUMBER_PR),TITLE_NUMBER_PR_CHANGE)</f>
        <v>2996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2285C-B5DE-BE99-A91C-CB9A0017DB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45405.452523148146</v>
      </c>
      <c r="W28" s="2264"/>
      <c r="X28" s="2264"/>
      <c r="Y28" s="2264"/>
      <c r="Z28" s="2264"/>
      <c r="AA28" s="2264"/>
      <c r="AB28" s="326"/>
      <c r="AC28" s="2264" t="str">
        <f>IF(TITLE_DATE_PR_CHANGE="",IF(TITLE_DATE_PR="","",TITLE_DATE_PR),TITLE_DATE_PR_CHANGE)</f>
        <v>45405.452523148146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2996</v>
      </c>
      <c r="W29" s="2251"/>
      <c r="X29" s="2251"/>
      <c r="Y29" s="2251"/>
      <c r="Z29" s="2251"/>
      <c r="AA29" s="2251"/>
      <c r="AB29" s="326"/>
      <c r="AC29" s="2251" t="str">
        <f>IF(TITLE_NUMBER_PR_CHANGE="",IF(TITLE_NUMBER_PR="","",TITLE_NUMBER_PR),TITLE_NUMBER_PR_CHANGE)</f>
        <v>2996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45405.452523148146</v>
      </c>
      <c r="W32" s="2264"/>
      <c r="X32" s="2264"/>
      <c r="Y32" s="2264"/>
      <c r="Z32" s="2264"/>
      <c r="AA32" s="2264"/>
      <c r="AB32" s="326"/>
      <c r="AC32" s="2264" t="str">
        <f>IF(TITLE_DATE_PR_CHANGE="",IF(TITLE_DATE_PR="","",TITLE_DATE_PR),TITLE_DATE_PR_CHANGE)</f>
        <v>45405.452523148146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2996</v>
      </c>
      <c r="W33" s="2251"/>
      <c r="X33" s="2251"/>
      <c r="Y33" s="2251"/>
      <c r="Z33" s="2251"/>
      <c r="AA33" s="2251"/>
      <c r="AB33" s="326"/>
      <c r="AC33" s="2251" t="str">
        <f>IF(TITLE_NUMBER_PR_CHANGE="",IF(TITLE_NUMBER_PR="","",TITLE_NUMBER_PR),TITLE_NUMBER_PR_CHANGE)</f>
        <v>2996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519</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519</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0862C-7634-4FB2-A3A8-98590CEA00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45405.452523148146</v>
      </c>
      <c r="W28" s="2264"/>
      <c r="X28" s="2264"/>
      <c r="Y28" s="2264"/>
      <c r="Z28" s="2264"/>
      <c r="AA28" s="2264"/>
      <c r="AB28" s="326"/>
      <c r="AC28" s="2264" t="str">
        <f>IF(TITLE_DATE_PR_CHANGE="",IF(TITLE_DATE_PR="","",TITLE_DATE_PR),TITLE_DATE_PR_CHANGE)</f>
        <v>45405.452523148146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2996</v>
      </c>
      <c r="W29" s="2251"/>
      <c r="X29" s="2251"/>
      <c r="Y29" s="2251"/>
      <c r="Z29" s="2251"/>
      <c r="AA29" s="2251"/>
      <c r="AB29" s="326"/>
      <c r="AC29" s="2251" t="str">
        <f>IF(TITLE_NUMBER_PR_CHANGE="",IF(TITLE_NUMBER_PR="","",TITLE_NUMBER_PR),TITLE_NUMBER_PR_CHANGE)</f>
        <v>2996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45405.452523148146</v>
      </c>
      <c r="W32" s="2264"/>
      <c r="X32" s="2264"/>
      <c r="Y32" s="2264"/>
      <c r="Z32" s="2264"/>
      <c r="AA32" s="2264"/>
      <c r="AB32" s="326"/>
      <c r="AC32" s="2264" t="str">
        <f>IF(TITLE_DATE_PR_CHANGE="",IF(TITLE_DATE_PR="","",TITLE_DATE_PR),TITLE_DATE_PR_CHANGE)</f>
        <v>45405.452523148146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2996</v>
      </c>
      <c r="W33" s="2251"/>
      <c r="X33" s="2251"/>
      <c r="Y33" s="2251"/>
      <c r="Z33" s="2251"/>
      <c r="AA33" s="2251"/>
      <c r="AB33" s="326"/>
      <c r="AC33" s="2251" t="str">
        <f>IF(TITLE_NUMBER_PR_CHANGE="",IF(TITLE_NUMBER_PR="","",TITLE_NUMBER_PR),TITLE_NUMBER_PR_CHANGE)</f>
        <v>2996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520</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67C52-9E6C-B715-B9E7-5EFF78EF03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"УСТЭК"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45405.452523148146</v>
      </c>
      <c r="W32" s="2264"/>
      <c r="X32" s="2264"/>
      <c r="Y32" s="2264"/>
      <c r="Z32" s="2264"/>
      <c r="AA32" s="2264"/>
      <c r="AB32" s="2264"/>
      <c r="AC32" s="326"/>
      <c r="AD32" s="2264" t="str">
        <f>IF(TITLE_DATE_PR_CHANGE="",IF(TITLE_DATE_PR="","",TITLE_DATE_PR),TITLE_DATE_PR_CHANGE)</f>
        <v>45405.452523148146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2996</v>
      </c>
      <c r="W33" s="2251"/>
      <c r="X33" s="2251"/>
      <c r="Y33" s="2251"/>
      <c r="Z33" s="2251"/>
      <c r="AA33" s="2251"/>
      <c r="AB33" s="2251"/>
      <c r="AC33" s="326"/>
      <c r="AD33" s="2251" t="str">
        <f>IF(TITLE_NUMBER_PR_CHANGE="",IF(TITLE_NUMBER_PR="","",TITLE_NUMBER_PR),TITLE_NUMBER_PR_CHANGE)</f>
        <v>2996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45405.452523148146</v>
      </c>
      <c r="W36" s="2264"/>
      <c r="X36" s="2264"/>
      <c r="Y36" s="2264"/>
      <c r="Z36" s="2264"/>
      <c r="AA36" s="2264"/>
      <c r="AB36" s="2264"/>
      <c r="AC36" s="326"/>
      <c r="AD36" s="2264" t="str">
        <f>IF(TITLE_DATE_PR_CHANGE="",IF(TITLE_DATE_PR="","",TITLE_DATE_PR),TITLE_DATE_PR_CHANGE)</f>
        <v>45405.452523148146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2996</v>
      </c>
      <c r="W37" s="2251"/>
      <c r="X37" s="2251"/>
      <c r="Y37" s="2251"/>
      <c r="Z37" s="2251"/>
      <c r="AA37" s="2251"/>
      <c r="AB37" s="2251"/>
      <c r="AC37" s="326"/>
      <c r="AD37" s="2251" t="str">
        <f>IF(TITLE_NUMBER_PR_CHANGE="",IF(TITLE_NUMBER_PR="","",TITLE_NUMBER_PR),TITLE_NUMBER_PR_CHANGE)</f>
        <v>2996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528</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56FF6-763E-139D-CE2D-C8D505B714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T58" sqref="T58:AS5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2.28125" customWidth="1"/>
    <col min="41" max="41" style="1635" width="3.7109375" customWidth="1"/>
    <col min="42" max="42" style="1635" width="12.281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45405.452523148146</v>
      </c>
      <c r="W28" s="2264"/>
      <c r="X28" s="2264"/>
      <c r="Y28" s="2264"/>
      <c r="Z28" s="2264"/>
      <c r="AA28" s="2264"/>
      <c r="AB28" s="2264"/>
      <c r="AC28" s="2264"/>
      <c r="AD28" s="2264"/>
      <c r="AE28" s="2264"/>
      <c r="AF28" s="326"/>
      <c r="AG28" s="2264" t="str">
        <f>IF(TITLE_DATE_PR_CHANGE="",IF(TITLE_DATE_PR="","",TITLE_DATE_PR),TITLE_DATE_PR_CHANGE)</f>
        <v>45405.452523148146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2996</v>
      </c>
      <c r="W29" s="2251"/>
      <c r="X29" s="2251"/>
      <c r="Y29" s="2251"/>
      <c r="Z29" s="2251"/>
      <c r="AA29" s="2251"/>
      <c r="AB29" s="2251"/>
      <c r="AC29" s="2251"/>
      <c r="AD29" s="2251"/>
      <c r="AE29" s="2251"/>
      <c r="AF29" s="326"/>
      <c r="AG29" s="2251" t="str">
        <f>IF(TITLE_NUMBER_PR_CHANGE="",IF(TITLE_NUMBER_PR="","",TITLE_NUMBER_PR),TITLE_NUMBER_PR_CHANGE)</f>
        <v>2996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45405.452523148146</v>
      </c>
      <c r="W32" s="2264"/>
      <c r="X32" s="2264"/>
      <c r="Y32" s="2264"/>
      <c r="Z32" s="2264"/>
      <c r="AA32" s="2264"/>
      <c r="AB32" s="2264"/>
      <c r="AC32" s="2264"/>
      <c r="AD32" s="2264"/>
      <c r="AE32" s="2264"/>
      <c r="AF32" s="326"/>
      <c r="AG32" s="2264" t="str">
        <f>IF(TITLE_DATE_PR_CHANGE="",IF(TITLE_DATE_PR="","",TITLE_DATE_PR),TITLE_DATE_PR_CHANGE)</f>
        <v>45405.452523148146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2996</v>
      </c>
      <c r="W33" s="2251"/>
      <c r="X33" s="2251"/>
      <c r="Y33" s="2251"/>
      <c r="Z33" s="2251"/>
      <c r="AA33" s="2251"/>
      <c r="AB33" s="2251"/>
      <c r="AC33" s="2251"/>
      <c r="AD33" s="2251"/>
      <c r="AE33" s="2251"/>
      <c r="AF33" s="326"/>
      <c r="AG33" s="2251" t="str">
        <f>IF(TITLE_NUMBER_PR_CHANGE="",IF(TITLE_NUMBER_PR="","",TITLE_NUMBER_PR),TITLE_NUMBER_PR_CHANGE)</f>
        <v>2996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531</v>
      </c>
      <c r="W38" s="2365" t="s">
        <v>532</v>
      </c>
      <c r="X38" s="2365"/>
      <c r="Y38" s="2365"/>
      <c r="Z38" s="2365" t="s">
        <v>533</v>
      </c>
      <c r="AA38" s="2365"/>
      <c r="AB38" s="2365"/>
      <c r="AC38" s="2294" t="s">
        <v>436</v>
      </c>
      <c r="AD38" s="2313"/>
      <c r="AE38" s="2314"/>
      <c r="AF38" s="2278"/>
      <c r="AG38" s="2366" t="s">
        <v>531</v>
      </c>
      <c r="AH38" s="2365" t="s">
        <v>532</v>
      </c>
      <c r="AI38" s="2365"/>
      <c r="AJ38" s="2365"/>
      <c r="AK38" s="2365" t="s">
        <v>533</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537</v>
      </c>
      <c r="Y40" s="1983" t="s">
        <v>538</v>
      </c>
      <c r="Z40" s="2365"/>
      <c r="AA40" s="1983" t="s">
        <v>539</v>
      </c>
      <c r="AB40" s="1983" t="s">
        <v>540</v>
      </c>
      <c r="AC40" s="1489" t="s">
        <v>446</v>
      </c>
      <c r="AD40" s="2270" t="s">
        <v>447</v>
      </c>
      <c r="AE40" s="2271"/>
      <c r="AF40" s="2279"/>
      <c r="AG40" s="2366"/>
      <c r="AH40" s="2365"/>
      <c r="AI40" s="1983" t="s">
        <v>537</v>
      </c>
      <c r="AJ40" s="1983" t="s">
        <v>538</v>
      </c>
      <c r="AK40" s="2365"/>
      <c r="AL40" s="1983" t="s">
        <v>539</v>
      </c>
      <c r="AM40" s="1983" t="s">
        <v>540</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122</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 в закрытой системе горячего водоснабжения, производимую ЦТП-177 (ул. Широтная, 165) и ЦТП-178 (ул. Широтная,171) для потребителей г. Тюмени</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399</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529</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1.1.1.1</v>
      </c>
      <c r="J45" s="1363"/>
      <c r="K45" s="1363"/>
      <c r="L45" s="1364"/>
      <c r="P45" s="2257">
        <v>1</v>
      </c>
      <c r="Q45" s="1481"/>
      <c r="R45" s="356"/>
      <c r="S45" s="1493" t="str">
        <f>$I45</f>
        <v>1.1.1.1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1.1.1.1.1</v>
      </c>
      <c r="K46" s="1363"/>
      <c r="L46" s="1364" t="s">
        <v>408</v>
      </c>
      <c r="P46" s="2257"/>
      <c r="Q46" s="2257">
        <v>1</v>
      </c>
      <c r="R46" s="357"/>
      <c r="S46" s="1493" t="str">
        <f>$J46</f>
        <v>1.1.1.1.1</v>
      </c>
      <c r="T46" s="286" t="s">
        <v>409</v>
      </c>
      <c r="U46" s="300"/>
      <c r="V46" s="2245"/>
      <c r="W46" s="2246"/>
      <c r="X46" s="2246"/>
      <c r="Y46" s="2246"/>
      <c r="Z46" s="2246"/>
      <c r="AA46" s="2246"/>
      <c r="AB46" s="2246"/>
      <c r="AC46" s="2246"/>
      <c r="AD46" s="2246"/>
      <c r="AE46" s="2246"/>
      <c r="AF46" s="2247"/>
      <c r="AG46" s="2245" t="s">
        <v>542</v>
      </c>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267"/>
      <c r="AD47" s="2268" t="s">
        <v>65</v>
      </c>
      <c r="AE47" s="2267"/>
      <c r="AF47" s="2268" t="s">
        <v>65</v>
      </c>
      <c r="AG47" s="751">
        <v>196.92</v>
      </c>
      <c r="AH47" s="751">
        <v>55.03</v>
      </c>
      <c r="AI47" s="751"/>
      <c r="AJ47" s="751"/>
      <c r="AK47" s="751">
        <v>2728.8</v>
      </c>
      <c r="AL47" s="751"/>
      <c r="AM47" s="751"/>
      <c r="AN47" s="2602">
        <v>45658.471863425926</v>
      </c>
      <c r="AO47" s="2107" t="s">
        <v>65</v>
      </c>
      <c r="AP47" s="2287">
        <v>46022.47207175926</v>
      </c>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47093-59B2-6AEB-FF3C-D38B206AE9E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45405.452523148146</v>
      </c>
      <c r="W28" s="2264"/>
      <c r="X28" s="2264"/>
      <c r="Y28" s="2264"/>
      <c r="Z28" s="2264"/>
      <c r="AA28" s="2264"/>
      <c r="AB28" s="2264"/>
      <c r="AC28" s="2264"/>
      <c r="AD28" s="2264"/>
      <c r="AE28" s="2264"/>
      <c r="AF28" s="326"/>
      <c r="AG28" s="2264" t="str">
        <f>IF(TITLE_DATE_PR_CHANGE="",IF(TITLE_DATE_PR="","",TITLE_DATE_PR),TITLE_DATE_PR_CHANGE)</f>
        <v>45405.452523148146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2996</v>
      </c>
      <c r="W29" s="2251"/>
      <c r="X29" s="2251"/>
      <c r="Y29" s="2251"/>
      <c r="Z29" s="2251"/>
      <c r="AA29" s="2251"/>
      <c r="AB29" s="2251"/>
      <c r="AC29" s="2251"/>
      <c r="AD29" s="2251"/>
      <c r="AE29" s="2251"/>
      <c r="AF29" s="326"/>
      <c r="AG29" s="2251" t="str">
        <f>IF(TITLE_NUMBER_PR_CHANGE="",IF(TITLE_NUMBER_PR="","",TITLE_NUMBER_PR),TITLE_NUMBER_PR_CHANGE)</f>
        <v>2996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45405.452523148146</v>
      </c>
      <c r="W32" s="2264"/>
      <c r="X32" s="2264"/>
      <c r="Y32" s="2264"/>
      <c r="Z32" s="2264"/>
      <c r="AA32" s="2264"/>
      <c r="AB32" s="2264"/>
      <c r="AC32" s="2264"/>
      <c r="AD32" s="2264"/>
      <c r="AE32" s="2264"/>
      <c r="AF32" s="326"/>
      <c r="AG32" s="2264" t="str">
        <f>IF(TITLE_DATE_PR_CHANGE="",IF(TITLE_DATE_PR="","",TITLE_DATE_PR),TITLE_DATE_PR_CHANGE)</f>
        <v>45405.452523148146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2996</v>
      </c>
      <c r="W33" s="2251"/>
      <c r="X33" s="2251"/>
      <c r="Y33" s="2251"/>
      <c r="Z33" s="2251"/>
      <c r="AA33" s="2251"/>
      <c r="AB33" s="2251"/>
      <c r="AC33" s="2251"/>
      <c r="AD33" s="2251"/>
      <c r="AE33" s="2251"/>
      <c r="AF33" s="326"/>
      <c r="AG33" s="2251" t="str">
        <f>IF(TITLE_NUMBER_PR_CHANGE="",IF(TITLE_NUMBER_PR="","",TITLE_NUMBER_PR),TITLE_NUMBER_PR_CHANGE)</f>
        <v>2996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436</v>
      </c>
      <c r="AD38" s="2313"/>
      <c r="AE38" s="2314"/>
      <c r="AF38" s="2278"/>
      <c r="AG38" s="2366" t="s">
        <v>531</v>
      </c>
      <c r="AH38" s="2365" t="s">
        <v>532</v>
      </c>
      <c r="AI38" s="2365"/>
      <c r="AJ38" s="2365"/>
      <c r="AK38" s="2365" t="s">
        <v>533</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537</v>
      </c>
      <c r="Y40" s="1983" t="s">
        <v>538</v>
      </c>
      <c r="Z40" s="2365"/>
      <c r="AA40" s="1983" t="s">
        <v>539</v>
      </c>
      <c r="AB40" s="1983" t="s">
        <v>540</v>
      </c>
      <c r="AC40" s="1489" t="s">
        <v>446</v>
      </c>
      <c r="AD40" s="2270" t="s">
        <v>447</v>
      </c>
      <c r="AE40" s="2271"/>
      <c r="AF40" s="2279"/>
      <c r="AG40" s="2366"/>
      <c r="AH40" s="2365"/>
      <c r="AI40" s="1983" t="s">
        <v>537</v>
      </c>
      <c r="AJ40" s="1983" t="s">
        <v>538</v>
      </c>
      <c r="AK40" s="2365"/>
      <c r="AL40" s="1983" t="s">
        <v>539</v>
      </c>
      <c r="AM40" s="1983" t="s">
        <v>540</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543</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543</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543</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543</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543</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48EE9-DDB3-AAA8-5B67-BAC2DF14E1F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"УСТЭК"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45405.452523148146</v>
      </c>
      <c r="W32" s="2264"/>
      <c r="X32" s="2264"/>
      <c r="Y32" s="2264"/>
      <c r="Z32" s="2264"/>
      <c r="AA32" s="2264"/>
      <c r="AB32" s="2264"/>
      <c r="AC32" s="326"/>
      <c r="AD32" s="2264" t="str">
        <f>IF(TITLE_DATE_PR_CHANGE="",IF(TITLE_DATE_PR="","",TITLE_DATE_PR),TITLE_DATE_PR_CHANGE)</f>
        <v>45405.452523148146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2996</v>
      </c>
      <c r="W33" s="2251"/>
      <c r="X33" s="2251"/>
      <c r="Y33" s="2251"/>
      <c r="Z33" s="2251"/>
      <c r="AA33" s="2251"/>
      <c r="AB33" s="2251"/>
      <c r="AC33" s="326"/>
      <c r="AD33" s="2251" t="str">
        <f>IF(TITLE_NUMBER_PR_CHANGE="",IF(TITLE_NUMBER_PR="","",TITLE_NUMBER_PR),TITLE_NUMBER_PR_CHANGE)</f>
        <v>2996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45405.452523148146</v>
      </c>
      <c r="W36" s="2264"/>
      <c r="X36" s="2264"/>
      <c r="Y36" s="2264"/>
      <c r="Z36" s="2264"/>
      <c r="AA36" s="2264"/>
      <c r="AB36" s="2264"/>
      <c r="AC36" s="326"/>
      <c r="AD36" s="2264" t="str">
        <f>IF(TITLE_DATE_PR_CHANGE="",IF(TITLE_DATE_PR="","",TITLE_DATE_PR),TITLE_DATE_PR_CHANGE)</f>
        <v>45405.452523148146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2996</v>
      </c>
      <c r="W37" s="2251"/>
      <c r="X37" s="2251"/>
      <c r="Y37" s="2251"/>
      <c r="Z37" s="2251"/>
      <c r="AA37" s="2251"/>
      <c r="AB37" s="2251"/>
      <c r="AC37" s="326"/>
      <c r="AD37" s="2251" t="str">
        <f>IF(TITLE_NUMBER_PR_CHANGE="",IF(TITLE_NUMBER_PR="","",TITLE_NUMBER_PR),TITLE_NUMBER_PR_CHANGE)</f>
        <v>2996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544</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7758A-B6DB-15A5-F007-9CFDBC6654F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"УСТЭК"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566</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552</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552</v>
      </c>
      <c r="H32" s="557"/>
      <c r="I32" s="557"/>
      <c r="J32" s="289" t="str">
        <f>FHD_NOTE_P_3</f>
        <v/>
      </c>
      <c r="K32" s="1636" t="str">
        <f>IF((LEN(E32)-LEN(SUBSTITUTE(E32,".","")))/LEN(".")=1,"p","")</f>
        <v>p</v>
      </c>
      <c r="AF32" s="1631">
        <v>11</v>
      </c>
    </row>
    <row customHeight="1" ht="11.25" hidden="1">
      <c r="A33" s="2371" t="s">
        <v>568</v>
      </c>
      <c r="D33" s="1638"/>
      <c r="E33" s="546" t="str">
        <f>FHD_NUM_P_4</f>
        <v/>
      </c>
      <c r="F33" s="1524" t="str">
        <f>FHD_P_4</f>
        <v/>
      </c>
      <c r="G33" s="1878" t="s">
        <v>552</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570</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552</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552</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552</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573</v>
      </c>
      <c r="C47" s="1636"/>
      <c r="D47" s="575"/>
      <c r="E47" s="546" t="str">
        <f>FHD_NUM_P_11</f>
        <v/>
      </c>
      <c r="F47" s="1524" t="str">
        <f>FHD_P_11</f>
        <v/>
      </c>
      <c r="G47" s="1878" t="s">
        <v>552</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574</v>
      </c>
      <c r="C48" s="1636"/>
      <c r="D48" s="1638"/>
      <c r="E48" s="546" t="str">
        <f>FHD_NUM_P_12</f>
        <v/>
      </c>
      <c r="F48" s="1524" t="str">
        <f>FHD_P_12</f>
        <v/>
      </c>
      <c r="G48" s="1878" t="s">
        <v>552</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576</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552</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578</v>
      </c>
      <c r="C72" s="1636"/>
      <c r="D72" s="1638"/>
      <c r="E72" s="546" t="str">
        <f>FHD_NUM_P_34</f>
        <v/>
      </c>
      <c r="F72" s="1880" t="str">
        <f>FHD_P_34</f>
        <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579</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582</v>
      </c>
      <c r="C91" s="735"/>
      <c r="D91" s="733"/>
      <c r="E91" s="546" t="str">
        <f>FHD_NUM_P_53</f>
        <v>7</v>
      </c>
      <c r="F91" s="1880" t="str">
        <f>FHD_P_53</f>
        <v>Объём приобретаемой холодной воды, используемой для горячего водоснабжения</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hidden="1">
      <c r="A99" s="2371" t="s">
        <v>585</v>
      </c>
      <c r="C99" s="1636"/>
      <c r="D99" s="1638"/>
      <c r="E99" s="546" t="str">
        <f>FHD_NUM_P_61</f>
        <v/>
      </c>
      <c r="F99" s="1880" t="str">
        <f>FHD_P_61</f>
        <v/>
      </c>
      <c r="G99" s="1878" t="s">
        <v>556</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586</v>
      </c>
      <c r="G101" s="572"/>
      <c r="H101" s="573"/>
      <c r="I101" s="573"/>
      <c r="J101" s="1004" t="s">
        <v>587</v>
      </c>
      <c r="K101" s="543"/>
      <c r="AF101" s="1631">
        <v>0</v>
      </c>
    </row>
    <row s="1366" customFormat="1" customHeight="1" ht="18.75" hidden="1">
      <c r="A102" s="2371"/>
      <c r="C102" s="1636"/>
      <c r="D102" s="1638"/>
      <c r="E102" s="546" t="str">
        <f>FHD_NUM_P_62</f>
        <v/>
      </c>
      <c r="F102" s="1880" t="str">
        <f>FHD_P_62</f>
        <v/>
      </c>
      <c r="G102" s="1877" t="s">
        <v>556</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583</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588</v>
      </c>
      <c r="D104" s="1638"/>
      <c r="E104" s="546" t="str">
        <f>FHD_NUM_P_64</f>
        <v/>
      </c>
      <c r="F104" s="1880" t="str">
        <f>FHD_P_64</f>
        <v/>
      </c>
      <c r="G104" s="1877" t="s">
        <v>583</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583</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hidden="1">
      <c r="A113" s="989" t="s">
        <v>591</v>
      </c>
      <c r="D113" s="1638"/>
      <c r="E113" s="546" t="str">
        <f>FHD_NUM_P_73</f>
        <v/>
      </c>
      <c r="F113" s="1880" t="str">
        <f>FHD_P_73</f>
        <v/>
      </c>
      <c r="G113" s="970" t="s">
        <v>590</v>
      </c>
      <c r="H113" s="968"/>
      <c r="I113" s="968"/>
      <c r="J113" s="289" t="str">
        <f>FHD_NOTE_P_73</f>
        <v/>
      </c>
      <c r="K113" s="543"/>
      <c r="AF113" s="1631">
        <v>0</v>
      </c>
    </row>
    <row customHeight="1" ht="33.75">
      <c r="A114" s="989" t="s">
        <v>592</v>
      </c>
      <c r="D114" s="1638"/>
      <c r="E114" s="546" t="str">
        <f>FHD_NUM_P_74</f>
        <v>13</v>
      </c>
      <c r="F114" s="1880" t="str">
        <f>FHD_P_74</f>
        <v>Удельный расход электрической энергии на подачу воды в сеть</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597</v>
      </c>
      <c r="D120" s="1638"/>
      <c r="E120" s="546" t="str">
        <f>FHD_NUM_P_78</f>
        <v/>
      </c>
      <c r="F120" s="1880" t="str">
        <f>FHD_P_78</f>
        <v/>
      </c>
      <c r="G120" s="1877" t="s">
        <v>560</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586</v>
      </c>
      <c r="G122" s="572"/>
      <c r="H122" s="573"/>
      <c r="I122" s="573"/>
      <c r="J122" s="1004" t="s">
        <v>598</v>
      </c>
      <c r="K122" s="543"/>
      <c r="AF122" s="1631">
        <v>0</v>
      </c>
    </row>
    <row customHeight="1" ht="22.5" hidden="1">
      <c r="A123" s="2371"/>
      <c r="D123" s="1638"/>
      <c r="E123" s="546" t="str">
        <f>FHD_NUM_P_79</f>
        <v/>
      </c>
      <c r="F123" s="1880" t="str">
        <f>FHD_P_79</f>
        <v/>
      </c>
      <c r="G123" s="1878" t="s">
        <v>562</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586</v>
      </c>
      <c r="G125" s="572"/>
      <c r="H125" s="573"/>
      <c r="I125" s="573"/>
      <c r="J125" s="1004" t="s">
        <v>599</v>
      </c>
      <c r="K125" s="543"/>
      <c r="AF125" s="1631">
        <v>0</v>
      </c>
    </row>
    <row customHeight="1" ht="22.5" hidden="1">
      <c r="A126" s="2371"/>
      <c r="D126" s="1638"/>
      <c r="E126" s="546" t="str">
        <f>FHD_NUM_P_80</f>
        <v/>
      </c>
      <c r="F126" s="1880" t="str">
        <f>FHD_P_80</f>
        <v/>
      </c>
      <c r="G126" s="1878" t="s">
        <v>600</v>
      </c>
      <c r="H126" s="557"/>
      <c r="I126" s="557"/>
      <c r="J126" s="289" t="str">
        <f>FHD_NOTE_P_80</f>
        <v/>
      </c>
      <c r="K126" s="543"/>
      <c r="AF126" s="1631">
        <v>0</v>
      </c>
    </row>
    <row customHeight="1" ht="18.75" hidden="1">
      <c r="A127" s="2371"/>
      <c r="D127" s="1638"/>
      <c r="E127" s="546" t="str">
        <f>FHD_NUM_P_81</f>
        <v/>
      </c>
      <c r="F127" s="1880" t="str">
        <f>FHD_P_81</f>
        <v/>
      </c>
      <c r="G127" s="1878" t="s">
        <v>601</v>
      </c>
      <c r="H127" s="557"/>
      <c r="I127" s="557"/>
      <c r="J127" s="289" t="str">
        <f>FHD_NOTE_P_81</f>
        <v/>
      </c>
      <c r="K127" s="543"/>
      <c r="AF127" s="1631">
        <v>0</v>
      </c>
    </row>
    <row customHeight="1" ht="18.75" hidden="1">
      <c r="A128" s="2371"/>
      <c r="C128" s="1636" t="s">
        <v>588</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588</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588</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28A4B-F3CD-CB83-53C7-BC1642156F5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"УСТЭК"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602</v>
      </c>
      <c r="K10" s="521" t="s">
        <v>603</v>
      </c>
      <c r="L10" s="2127" t="s">
        <v>87</v>
      </c>
      <c r="M10" s="2127"/>
      <c r="N10" s="521" t="s">
        <v>604</v>
      </c>
      <c r="O10" s="521" t="s">
        <v>605</v>
      </c>
      <c r="P10" s="521" t="s">
        <v>606</v>
      </c>
      <c r="Q10" s="521" t="s">
        <v>607</v>
      </c>
      <c r="R10" s="521" t="s">
        <v>608</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2CDF8-8691-239C-4A5E-F3F97CF8960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АО "УСТЭК"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620</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302</v>
      </c>
      <c r="J13" s="2370"/>
      <c r="K13" s="2370"/>
      <c r="L13" s="2027"/>
      <c r="M13" s="2067"/>
      <c r="O13" s="2127"/>
      <c r="AK13" s="1631">
        <v>11</v>
      </c>
    </row>
    <row customHeight="1" ht="24">
      <c r="I14" s="2020" t="s">
        <v>87</v>
      </c>
      <c r="J14" s="2020" t="s">
        <v>304</v>
      </c>
      <c r="K14" s="2020" t="s">
        <v>566</v>
      </c>
      <c r="L14" s="2060" t="s">
        <v>305</v>
      </c>
      <c r="M14" s="2061" t="s">
        <v>305</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308</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308</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D3417-E765-6695-2104-8088735708C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АО "УСТЭК"</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618</v>
      </c>
      <c r="F9" s="2051" t="s">
        <v>624</v>
      </c>
      <c r="H9" s="376"/>
      <c r="I9" s="2025" t="s">
        <v>87</v>
      </c>
      <c r="J9" s="2026" t="s">
        <v>304</v>
      </c>
      <c r="K9" s="2064" t="s">
        <v>566</v>
      </c>
      <c r="L9" s="2065" t="s">
        <v>305</v>
      </c>
      <c r="M9" s="2389"/>
      <c r="W9" s="1631">
        <v>34</v>
      </c>
    </row>
    <row customHeight="1" ht="35.699999999999996">
      <c r="B10" s="2053" t="s">
        <v>691</v>
      </c>
      <c r="C10" s="2053" t="s">
        <v>692</v>
      </c>
      <c r="D10" s="2052" t="s">
        <v>627</v>
      </c>
      <c r="E10" s="2056" t="s">
        <v>628</v>
      </c>
      <c r="F10" s="2056" t="s">
        <v>628</v>
      </c>
      <c r="H10" s="376"/>
      <c r="I10" s="2024" t="s">
        <v>108</v>
      </c>
      <c r="J10" s="1886" t="s">
        <v>693</v>
      </c>
      <c r="K10" s="2018" t="s">
        <v>308</v>
      </c>
      <c r="L10" s="818"/>
      <c r="M10" s="297" t="s">
        <v>694</v>
      </c>
      <c r="W10" s="1631">
        <v>34</v>
      </c>
    </row>
    <row customHeight="1" ht="50.25">
      <c r="B11" s="2053" t="s">
        <v>695</v>
      </c>
      <c r="C11" s="2053" t="s">
        <v>696</v>
      </c>
      <c r="D11" s="2052" t="s">
        <v>627</v>
      </c>
      <c r="E11" s="2056" t="s">
        <v>628</v>
      </c>
      <c r="F11" s="2056" t="s">
        <v>628</v>
      </c>
      <c r="H11" s="376"/>
      <c r="I11" s="2024" t="s">
        <v>109</v>
      </c>
      <c r="J11" s="1886" t="s">
        <v>697</v>
      </c>
      <c r="K11" s="2018" t="s">
        <v>308</v>
      </c>
      <c r="L11" s="818"/>
      <c r="M11" s="297" t="s">
        <v>694</v>
      </c>
      <c r="W11" s="1631">
        <v>48</v>
      </c>
    </row>
    <row customHeight="1" ht="48.29999999999999">
      <c r="B12" s="2053" t="s">
        <v>698</v>
      </c>
      <c r="C12" s="2053" t="s">
        <v>699</v>
      </c>
      <c r="D12" s="2052" t="s">
        <v>627</v>
      </c>
      <c r="E12" s="2056" t="s">
        <v>628</v>
      </c>
      <c r="F12" s="2056" t="s">
        <v>628</v>
      </c>
      <c r="H12" s="1688"/>
      <c r="I12" s="2024" t="s">
        <v>89</v>
      </c>
      <c r="J12" s="2031" t="s">
        <v>700</v>
      </c>
      <c r="K12" s="2018" t="s">
        <v>308</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0176D-623F-CEC7-5318-58E972D891C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АО "УСТЭК"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566</v>
      </c>
      <c r="H14" s="1634" t="s">
        <v>305</v>
      </c>
      <c r="I14" s="1634" t="s">
        <v>305</v>
      </c>
      <c r="J14" s="2127"/>
      <c r="AF14" s="1631">
        <v>23</v>
      </c>
    </row>
    <row customHeight="1" ht="19.95">
      <c r="D15" s="1638"/>
      <c r="E15" s="1630" t="s">
        <v>108</v>
      </c>
      <c r="F15" s="707" t="s">
        <v>705</v>
      </c>
      <c r="G15" s="1646" t="s">
        <v>552</v>
      </c>
      <c r="H15" s="557"/>
      <c r="I15" s="557"/>
      <c r="J15" s="289" t="s">
        <v>706</v>
      </c>
      <c r="K15" s="543" t="s">
        <v>630</v>
      </c>
      <c r="AF15" s="1631">
        <v>19</v>
      </c>
    </row>
    <row customHeight="1" ht="35.699999999999996">
      <c r="D16" s="1638"/>
      <c r="E16" s="1630" t="s">
        <v>109</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309</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312</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89</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110</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BC523-08AF-2CB1-EE0B-61E1E11E199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АО "УСТЭК"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566</v>
      </c>
      <c r="H14" s="1660" t="s">
        <v>305</v>
      </c>
      <c r="I14" s="1660" t="s">
        <v>305</v>
      </c>
      <c r="J14" s="2127"/>
      <c r="AF14" s="1631">
        <v>23</v>
      </c>
    </row>
    <row customHeight="1" ht="19.95">
      <c r="D15" s="1638"/>
      <c r="E15" s="1630" t="s">
        <v>108</v>
      </c>
      <c r="F15" s="707" t="s">
        <v>776</v>
      </c>
      <c r="G15" s="1657" t="s">
        <v>552</v>
      </c>
      <c r="H15" s="557"/>
      <c r="I15" s="557"/>
      <c r="J15" s="289" t="s">
        <v>777</v>
      </c>
      <c r="K15" s="543" t="s">
        <v>630</v>
      </c>
      <c r="AF15" s="1631">
        <v>19</v>
      </c>
    </row>
    <row customHeight="1" ht="24">
      <c r="D16" s="1638"/>
      <c r="E16" s="1630" t="s">
        <v>109</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309</v>
      </c>
      <c r="F20" s="1667" t="s">
        <v>784</v>
      </c>
      <c r="G20" s="1654" t="s">
        <v>552</v>
      </c>
      <c r="H20" s="557"/>
      <c r="I20" s="557"/>
      <c r="J20" s="289"/>
      <c r="K20" s="543"/>
      <c r="AF20" s="1631">
        <v>34</v>
      </c>
    </row>
    <row customHeight="1" ht="48.29999999999999">
      <c r="D21" s="1638"/>
      <c r="E21" s="1664" t="s">
        <v>312</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110</v>
      </c>
      <c r="F35" s="1661" t="s">
        <v>629</v>
      </c>
      <c r="G35" s="1657" t="s">
        <v>308</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32554-1241-A9AB-F9F1-36371B4189D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"УСТЭК"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807</v>
      </c>
      <c r="F11" s="705" t="s">
        <v>566</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808</v>
      </c>
      <c r="D13" s="953" t="s">
        <v>108</v>
      </c>
      <c r="E13" s="279" t="s">
        <v>809</v>
      </c>
      <c r="F13" s="660" t="s">
        <v>810</v>
      </c>
      <c r="G13" s="557"/>
      <c r="H13" s="661"/>
      <c r="I13" s="557"/>
      <c r="J13" s="661"/>
      <c r="K13" s="289" t="s">
        <v>811</v>
      </c>
      <c r="L13" s="720"/>
      <c r="X13" s="505">
        <v>0</v>
      </c>
    </row>
    <row customHeight="1" ht="22.5" hidden="1">
      <c r="A14" s="2392"/>
      <c r="D14" s="539" t="s">
        <v>109</v>
      </c>
      <c r="E14" s="279" t="s">
        <v>812</v>
      </c>
      <c r="F14" s="660" t="s">
        <v>813</v>
      </c>
      <c r="G14" s="557"/>
      <c r="H14" s="662"/>
      <c r="I14" s="557"/>
      <c r="J14" s="662"/>
      <c r="K14" s="289" t="s">
        <v>814</v>
      </c>
      <c r="L14" s="720"/>
      <c r="X14" s="505">
        <v>0</v>
      </c>
    </row>
    <row s="1635" customFormat="1" customHeight="1" ht="78.75" hidden="1">
      <c r="A15" s="2392"/>
      <c r="B15" s="511"/>
      <c r="D15" s="953" t="s">
        <v>89</v>
      </c>
      <c r="E15" s="707" t="s">
        <v>815</v>
      </c>
      <c r="F15" s="950" t="s">
        <v>308</v>
      </c>
      <c r="G15" s="950" t="s">
        <v>308</v>
      </c>
      <c r="H15" s="106"/>
      <c r="I15" s="950" t="s">
        <v>308</v>
      </c>
      <c r="J15" s="106"/>
      <c r="K15" s="289" t="s">
        <v>816</v>
      </c>
      <c r="L15" s="720"/>
      <c r="X15" s="758">
        <v>0</v>
      </c>
    </row>
    <row s="1635" customFormat="1" customHeight="1" ht="22.5" hidden="1">
      <c r="A16" s="2392"/>
      <c r="B16" s="511"/>
      <c r="D16" s="953" t="s">
        <v>326</v>
      </c>
      <c r="E16" s="954" t="s">
        <v>817</v>
      </c>
      <c r="F16" s="950" t="s">
        <v>818</v>
      </c>
      <c r="G16" s="817"/>
      <c r="H16" s="106"/>
      <c r="I16" s="817"/>
      <c r="J16" s="106"/>
      <c r="K16" s="289"/>
      <c r="L16" s="720"/>
      <c r="X16" s="758">
        <v>0</v>
      </c>
    </row>
    <row s="1635" customFormat="1" customHeight="1" ht="22.5" hidden="1">
      <c r="A17" s="2392"/>
      <c r="B17" s="511"/>
      <c r="D17" s="953" t="s">
        <v>334</v>
      </c>
      <c r="E17" s="954" t="s">
        <v>819</v>
      </c>
      <c r="F17" s="950" t="s">
        <v>820</v>
      </c>
      <c r="G17" s="817"/>
      <c r="H17" s="106"/>
      <c r="I17" s="817"/>
      <c r="J17" s="106"/>
      <c r="K17" s="289"/>
      <c r="L17" s="720"/>
      <c r="X17" s="758">
        <v>0</v>
      </c>
    </row>
    <row s="1635" customFormat="1" customHeight="1" ht="33.75" hidden="1">
      <c r="A18" s="2392"/>
      <c r="B18" s="511"/>
      <c r="D18" s="953" t="s">
        <v>336</v>
      </c>
      <c r="E18" s="954" t="s">
        <v>821</v>
      </c>
      <c r="F18" s="950" t="s">
        <v>571</v>
      </c>
      <c r="G18" s="680"/>
      <c r="H18" s="106"/>
      <c r="I18" s="680"/>
      <c r="J18" s="106"/>
      <c r="K18" s="289"/>
      <c r="L18" s="720"/>
      <c r="X18" s="758">
        <v>0</v>
      </c>
    </row>
    <row customHeight="1" ht="101.25" hidden="1">
      <c r="A19" s="2392"/>
      <c r="D19" s="953" t="s">
        <v>90</v>
      </c>
      <c r="E19" s="279" t="s">
        <v>822</v>
      </c>
      <c r="F19" s="660" t="s">
        <v>546</v>
      </c>
      <c r="G19" s="663"/>
      <c r="H19" s="662"/>
      <c r="I19" s="955"/>
      <c r="J19" s="662"/>
      <c r="K19" s="289" t="s">
        <v>823</v>
      </c>
      <c r="L19" s="720"/>
      <c r="X19" s="505">
        <v>0</v>
      </c>
    </row>
    <row s="1635" customFormat="1" customHeight="1" ht="18.75" hidden="1">
      <c r="A20" s="2392"/>
      <c r="C20" s="956"/>
      <c r="D20" s="953" t="s">
        <v>754</v>
      </c>
      <c r="E20" s="954" t="s">
        <v>824</v>
      </c>
      <c r="F20" s="950" t="s">
        <v>308</v>
      </c>
      <c r="G20" s="950" t="s">
        <v>308</v>
      </c>
      <c r="H20" s="949" t="s">
        <v>308</v>
      </c>
      <c r="I20" s="950" t="s">
        <v>308</v>
      </c>
      <c r="J20" s="949" t="s">
        <v>308</v>
      </c>
      <c r="K20" s="948"/>
      <c r="L20" s="720"/>
      <c r="W20" s="675"/>
      <c r="X20" s="758">
        <v>0</v>
      </c>
    </row>
    <row s="1635" customFormat="1" customHeight="1" ht="33.75" hidden="1">
      <c r="A21" s="2392"/>
      <c r="C21" s="956"/>
      <c r="D21" s="953" t="s">
        <v>757</v>
      </c>
      <c r="E21" s="576" t="s">
        <v>825</v>
      </c>
      <c r="F21" s="950" t="s">
        <v>826</v>
      </c>
      <c r="G21" s="680"/>
      <c r="H21" s="106"/>
      <c r="I21" s="680"/>
      <c r="J21" s="106"/>
      <c r="K21" s="948"/>
      <c r="L21" s="720"/>
      <c r="W21" s="675"/>
      <c r="X21" s="758">
        <v>0</v>
      </c>
    </row>
    <row s="1635" customFormat="1" customHeight="1" ht="33.75" hidden="1">
      <c r="A22" s="2392"/>
      <c r="C22" s="956"/>
      <c r="D22" s="953" t="s">
        <v>760</v>
      </c>
      <c r="E22" s="576" t="s">
        <v>827</v>
      </c>
      <c r="F22" s="950" t="s">
        <v>828</v>
      </c>
      <c r="G22" s="680"/>
      <c r="H22" s="106"/>
      <c r="I22" s="680"/>
      <c r="J22" s="106"/>
      <c r="K22" s="948"/>
      <c r="L22" s="720"/>
      <c r="W22" s="675"/>
      <c r="X22" s="758">
        <v>0</v>
      </c>
    </row>
    <row s="1635" customFormat="1" customHeight="1" ht="22.5" hidden="1">
      <c r="A23" s="2392"/>
      <c r="C23" s="956"/>
      <c r="D23" s="953" t="s">
        <v>796</v>
      </c>
      <c r="E23" s="954" t="s">
        <v>829</v>
      </c>
      <c r="F23" s="950" t="s">
        <v>308</v>
      </c>
      <c r="G23" s="950" t="s">
        <v>308</v>
      </c>
      <c r="H23" s="949" t="s">
        <v>308</v>
      </c>
      <c r="I23" s="950" t="s">
        <v>308</v>
      </c>
      <c r="J23" s="949" t="s">
        <v>308</v>
      </c>
      <c r="K23" s="948"/>
      <c r="L23" s="720"/>
      <c r="W23" s="675"/>
      <c r="X23" s="758">
        <v>0</v>
      </c>
    </row>
    <row s="1635" customFormat="1" customHeight="1" ht="22.5" hidden="1">
      <c r="A24" s="2392"/>
      <c r="C24" s="956"/>
      <c r="D24" s="953" t="s">
        <v>830</v>
      </c>
      <c r="E24" s="576" t="s">
        <v>831</v>
      </c>
      <c r="F24" s="950" t="s">
        <v>832</v>
      </c>
      <c r="G24" s="680"/>
      <c r="H24" s="686"/>
      <c r="I24" s="680"/>
      <c r="J24" s="686"/>
      <c r="K24" s="948"/>
      <c r="L24" s="720"/>
      <c r="W24" s="675"/>
      <c r="X24" s="758">
        <v>0</v>
      </c>
    </row>
    <row s="1635" customFormat="1" customHeight="1" ht="22.5" hidden="1">
      <c r="A25" s="2392"/>
      <c r="C25" s="956"/>
      <c r="D25" s="953" t="s">
        <v>833</v>
      </c>
      <c r="E25" s="576" t="s">
        <v>834</v>
      </c>
      <c r="F25" s="950" t="s">
        <v>308</v>
      </c>
      <c r="G25" s="950" t="s">
        <v>308</v>
      </c>
      <c r="H25" s="949" t="s">
        <v>308</v>
      </c>
      <c r="I25" s="950" t="s">
        <v>308</v>
      </c>
      <c r="J25" s="949" t="s">
        <v>308</v>
      </c>
      <c r="K25" s="948"/>
      <c r="L25" s="720"/>
      <c r="W25" s="675"/>
      <c r="X25" s="758">
        <v>0</v>
      </c>
    </row>
    <row s="1635" customFormat="1" customHeight="1" ht="18.75" hidden="1">
      <c r="A26" s="2392"/>
      <c r="C26" s="956"/>
      <c r="D26" s="953" t="s">
        <v>835</v>
      </c>
      <c r="E26" s="553" t="s">
        <v>836</v>
      </c>
      <c r="F26" s="950" t="s">
        <v>837</v>
      </c>
      <c r="G26" s="680"/>
      <c r="H26" s="686"/>
      <c r="I26" s="680"/>
      <c r="J26" s="686"/>
      <c r="K26" s="948"/>
      <c r="L26" s="720"/>
      <c r="W26" s="675"/>
      <c r="X26" s="758">
        <v>0</v>
      </c>
    </row>
    <row s="1635" customFormat="1" customHeight="1" ht="18.75" hidden="1">
      <c r="A27" s="2392"/>
      <c r="C27" s="956"/>
      <c r="D27" s="953" t="s">
        <v>838</v>
      </c>
      <c r="E27" s="553" t="s">
        <v>839</v>
      </c>
      <c r="F27" s="950" t="s">
        <v>840</v>
      </c>
      <c r="G27" s="680"/>
      <c r="H27" s="686"/>
      <c r="I27" s="680"/>
      <c r="J27" s="686"/>
      <c r="K27" s="948"/>
      <c r="L27" s="720"/>
      <c r="W27" s="675"/>
      <c r="X27" s="758">
        <v>0</v>
      </c>
    </row>
    <row s="1635" customFormat="1" customHeight="1" ht="18.75" hidden="1">
      <c r="A28" s="2392"/>
      <c r="C28" s="956"/>
      <c r="D28" s="953" t="s">
        <v>841</v>
      </c>
      <c r="E28" s="576" t="s">
        <v>842</v>
      </c>
      <c r="F28" s="950" t="s">
        <v>308</v>
      </c>
      <c r="G28" s="950" t="s">
        <v>308</v>
      </c>
      <c r="H28" s="949" t="s">
        <v>308</v>
      </c>
      <c r="I28" s="950" t="s">
        <v>308</v>
      </c>
      <c r="J28" s="949" t="s">
        <v>308</v>
      </c>
      <c r="K28" s="948"/>
      <c r="L28" s="720"/>
      <c r="W28" s="675"/>
      <c r="X28" s="758">
        <v>0</v>
      </c>
    </row>
    <row s="1635" customFormat="1" customHeight="1" ht="18.75" hidden="1">
      <c r="A29" s="2392"/>
      <c r="C29" s="956"/>
      <c r="D29" s="953" t="s">
        <v>843</v>
      </c>
      <c r="E29" s="553" t="s">
        <v>836</v>
      </c>
      <c r="F29" s="950" t="s">
        <v>844</v>
      </c>
      <c r="G29" s="680"/>
      <c r="H29" s="686"/>
      <c r="I29" s="680"/>
      <c r="J29" s="686"/>
      <c r="K29" s="948"/>
      <c r="L29" s="720"/>
      <c r="W29" s="675"/>
      <c r="X29" s="758">
        <v>0</v>
      </c>
    </row>
    <row s="1635" customFormat="1" customHeight="1" ht="18.75" hidden="1">
      <c r="A30" s="2392"/>
      <c r="C30" s="956"/>
      <c r="D30" s="953" t="s">
        <v>845</v>
      </c>
      <c r="E30" s="553" t="s">
        <v>846</v>
      </c>
      <c r="F30" s="950" t="s">
        <v>847</v>
      </c>
      <c r="G30" s="680"/>
      <c r="H30" s="686"/>
      <c r="I30" s="680"/>
      <c r="J30" s="686"/>
      <c r="K30" s="948"/>
      <c r="L30" s="720"/>
      <c r="W30" s="675"/>
      <c r="X30" s="758">
        <v>0</v>
      </c>
    </row>
    <row customHeight="1" ht="126.75" hidden="1">
      <c r="A31" s="2392"/>
      <c r="D31" s="953" t="s">
        <v>110</v>
      </c>
      <c r="E31" s="279" t="s">
        <v>848</v>
      </c>
      <c r="F31" s="660" t="s">
        <v>558</v>
      </c>
      <c r="G31" s="557"/>
      <c r="H31" s="662"/>
      <c r="I31" s="557"/>
      <c r="J31" s="662"/>
      <c r="K31" s="289" t="s">
        <v>849</v>
      </c>
      <c r="L31" s="720"/>
      <c r="X31" s="505">
        <v>0</v>
      </c>
    </row>
    <row customHeight="1" ht="56.25" hidden="1">
      <c r="A32" s="2392"/>
      <c r="D32" s="953" t="s">
        <v>91</v>
      </c>
      <c r="E32" s="279" t="s">
        <v>850</v>
      </c>
      <c r="F32" s="539" t="s">
        <v>820</v>
      </c>
      <c r="G32" s="557"/>
      <c r="H32" s="662"/>
      <c r="I32" s="557"/>
      <c r="J32" s="662"/>
      <c r="K32" s="289" t="s">
        <v>851</v>
      </c>
      <c r="L32" s="720"/>
      <c r="X32" s="505">
        <v>0</v>
      </c>
    </row>
    <row customHeight="1" ht="11.25" hidden="1">
      <c r="A33" s="2392"/>
      <c r="E33" s="664"/>
      <c r="F33" s="181"/>
      <c r="G33" s="181"/>
      <c r="H33" s="181"/>
      <c r="I33" s="181"/>
      <c r="J33" s="181"/>
      <c r="K33" s="181"/>
      <c r="X33" s="505">
        <v>0</v>
      </c>
    </row>
    <row customHeight="1" ht="12.75" hidden="1">
      <c r="A34" s="2392"/>
      <c r="D34" s="65">
        <v>1</v>
      </c>
      <c r="E34" s="335" t="s">
        <v>852</v>
      </c>
      <c r="X34" s="505">
        <v>0</v>
      </c>
    </row>
    <row customHeight="1" ht="11.25" hidden="1">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109</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89</v>
      </c>
      <c r="E41" s="722" t="s">
        <v>864</v>
      </c>
      <c r="F41" s="660" t="s">
        <v>546</v>
      </c>
      <c r="G41" s="660" t="s">
        <v>546</v>
      </c>
      <c r="H41" s="1024"/>
      <c r="I41" s="660" t="s">
        <v>546</v>
      </c>
      <c r="J41" s="1024"/>
      <c r="K41" s="302"/>
      <c r="X41" s="758">
        <v>0</v>
      </c>
    </row>
    <row s="1635" customFormat="1" customHeight="1" ht="45" hidden="1">
      <c r="A42" s="2392"/>
      <c r="B42" s="511"/>
      <c r="D42" s="665" t="s">
        <v>326</v>
      </c>
      <c r="E42" s="723" t="s">
        <v>865</v>
      </c>
      <c r="F42" s="660" t="s">
        <v>558</v>
      </c>
      <c r="G42" s="557"/>
      <c r="H42" s="1024"/>
      <c r="I42" s="557"/>
      <c r="J42" s="1024"/>
      <c r="K42" s="302" t="s">
        <v>866</v>
      </c>
      <c r="X42" s="758">
        <v>0</v>
      </c>
    </row>
    <row s="1635" customFormat="1" customHeight="1" ht="45" hidden="1">
      <c r="A43" s="2392"/>
      <c r="B43" s="511"/>
      <c r="D43" s="665" t="s">
        <v>334</v>
      </c>
      <c r="E43" s="667" t="s">
        <v>867</v>
      </c>
      <c r="F43" s="1028" t="s">
        <v>558</v>
      </c>
      <c r="G43" s="742"/>
      <c r="H43" s="1023"/>
      <c r="I43" s="742"/>
      <c r="J43" s="1023"/>
      <c r="K43" s="302" t="s">
        <v>868</v>
      </c>
      <c r="X43" s="758">
        <v>0</v>
      </c>
    </row>
    <row s="1635" customFormat="1" customHeight="1" ht="11.25" hidden="1">
      <c r="A44" s="2392"/>
      <c r="B44" s="511"/>
      <c r="D44" s="665" t="s">
        <v>90</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110</v>
      </c>
      <c r="E52" s="666" t="s">
        <v>881</v>
      </c>
      <c r="F52" s="660" t="s">
        <v>859</v>
      </c>
      <c r="G52" s="668"/>
      <c r="H52" s="1023"/>
      <c r="I52" s="668"/>
      <c r="J52" s="1023"/>
      <c r="K52" s="289"/>
      <c r="X52" s="758">
        <v>0</v>
      </c>
    </row>
    <row s="1635" customFormat="1" customHeight="1" ht="11.25" hidden="1">
      <c r="A53" s="2392"/>
      <c r="B53" s="511"/>
      <c r="D53" s="665" t="s">
        <v>315</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91</v>
      </c>
      <c r="E60" s="666" t="s">
        <v>888</v>
      </c>
      <c r="F60" s="721" t="s">
        <v>558</v>
      </c>
      <c r="G60" s="742"/>
      <c r="H60" s="1023"/>
      <c r="I60" s="742"/>
      <c r="J60" s="1023"/>
      <c r="K60" s="302" t="s">
        <v>889</v>
      </c>
      <c r="X60" s="758">
        <v>0</v>
      </c>
    </row>
    <row s="1635" customFormat="1" customHeight="1" ht="33.75" hidden="1">
      <c r="A61" s="2392"/>
      <c r="B61" s="511"/>
      <c r="D61" s="665" t="s">
        <v>92</v>
      </c>
      <c r="E61" s="666" t="s">
        <v>890</v>
      </c>
      <c r="F61" s="726" t="s">
        <v>820</v>
      </c>
      <c r="G61" s="668"/>
      <c r="H61" s="1023"/>
      <c r="I61" s="668"/>
      <c r="J61" s="1023"/>
      <c r="K61" s="289"/>
      <c r="X61" s="758">
        <v>0</v>
      </c>
    </row>
    <row s="1635" customFormat="1" customHeight="1" ht="22.5" hidden="1">
      <c r="A62" s="2392"/>
      <c r="B62" s="511" t="s">
        <v>588</v>
      </c>
      <c r="D62" s="665" t="s">
        <v>111</v>
      </c>
      <c r="E62" s="666" t="s">
        <v>891</v>
      </c>
      <c r="F62" s="726" t="s">
        <v>308</v>
      </c>
      <c r="G62" s="382"/>
      <c r="H62" s="1023"/>
      <c r="I62" s="382"/>
      <c r="J62" s="1023"/>
      <c r="K62" s="289" t="s">
        <v>631</v>
      </c>
      <c r="X62" s="758">
        <v>0</v>
      </c>
    </row>
    <row s="1635" customFormat="1" customHeight="1" ht="45" hidden="1">
      <c r="A63" s="2392"/>
      <c r="B63" s="511" t="s">
        <v>588</v>
      </c>
      <c r="D63" s="665" t="s">
        <v>892</v>
      </c>
      <c r="E63" s="667" t="s">
        <v>893</v>
      </c>
      <c r="F63" s="721" t="s">
        <v>308</v>
      </c>
      <c r="G63" s="382"/>
      <c r="H63" s="1023"/>
      <c r="I63" s="382"/>
      <c r="J63" s="1023"/>
      <c r="K63" s="289" t="s">
        <v>631</v>
      </c>
      <c r="X63" s="758">
        <v>0</v>
      </c>
    </row>
    <row s="1635" customFormat="1" customHeight="1" ht="11.549999999999999">
      <c r="A64" s="1033"/>
      <c r="B64" s="518"/>
      <c r="D64" s="1034"/>
      <c r="E64" s="1035"/>
      <c r="X64" s="509">
        <v>11</v>
      </c>
    </row>
    <row s="1635" customFormat="1" customHeight="1" ht="22.5">
      <c r="A65" s="2392" t="s">
        <v>894</v>
      </c>
      <c r="B65" s="511"/>
      <c r="D65" s="665">
        <v>1</v>
      </c>
      <c r="E65" s="744" t="s">
        <v>895</v>
      </c>
      <c r="F65" s="740" t="s">
        <v>810</v>
      </c>
      <c r="G65" s="741"/>
      <c r="H65" s="1029"/>
      <c r="I65" s="741"/>
      <c r="J65" s="1029"/>
      <c r="K65" s="301" t="s">
        <v>896</v>
      </c>
      <c r="X65" s="758">
        <v>0</v>
      </c>
    </row>
    <row s="1635" customFormat="1" customHeight="1" ht="56.25">
      <c r="A66" s="2392"/>
      <c r="B66" s="511"/>
      <c r="D66" s="743" t="s">
        <v>109</v>
      </c>
      <c r="E66" s="707" t="s">
        <v>897</v>
      </c>
      <c r="F66" s="660" t="s">
        <v>546</v>
      </c>
      <c r="G66" s="660" t="s">
        <v>546</v>
      </c>
      <c r="H66" s="519"/>
      <c r="I66" s="660" t="s">
        <v>546</v>
      </c>
      <c r="J66" s="519"/>
      <c r="K66" s="289"/>
      <c r="X66" s="758">
        <v>0</v>
      </c>
    </row>
    <row s="1635" customFormat="1" customHeight="1" ht="33.75">
      <c r="A67" s="2392"/>
      <c r="B67" s="511"/>
      <c r="D67" s="743" t="s">
        <v>709</v>
      </c>
      <c r="E67" s="954" t="s">
        <v>898</v>
      </c>
      <c r="F67" s="660" t="s">
        <v>862</v>
      </c>
      <c r="G67" s="727"/>
      <c r="H67" s="519"/>
      <c r="I67" s="727"/>
      <c r="J67" s="519"/>
      <c r="K67" s="289"/>
      <c r="X67" s="758">
        <v>0</v>
      </c>
    </row>
    <row s="1635" customFormat="1" customHeight="1" ht="22.5">
      <c r="A68" s="2392"/>
      <c r="B68" s="511"/>
      <c r="D68" s="743" t="s">
        <v>309</v>
      </c>
      <c r="E68" s="954" t="s">
        <v>899</v>
      </c>
      <c r="F68" s="660" t="s">
        <v>862</v>
      </c>
      <c r="G68" s="727"/>
      <c r="H68" s="519"/>
      <c r="I68" s="727"/>
      <c r="J68" s="519"/>
      <c r="K68" s="289"/>
      <c r="X68" s="758">
        <v>0</v>
      </c>
    </row>
    <row s="1635" customFormat="1" customHeight="1" ht="22.5">
      <c r="A69" s="2392"/>
      <c r="B69" s="511"/>
      <c r="D69" s="743" t="s">
        <v>312</v>
      </c>
      <c r="E69" s="954" t="s">
        <v>900</v>
      </c>
      <c r="F69" s="721" t="s">
        <v>558</v>
      </c>
      <c r="G69" s="742"/>
      <c r="H69" s="519"/>
      <c r="I69" s="742"/>
      <c r="J69" s="519"/>
      <c r="K69" s="289"/>
      <c r="X69" s="758">
        <v>0</v>
      </c>
    </row>
    <row s="1635" customFormat="1" customHeight="1" ht="22.5">
      <c r="A70" s="2392"/>
      <c r="B70" s="511"/>
      <c r="D70" s="743" t="s">
        <v>729</v>
      </c>
      <c r="E70" s="954" t="s">
        <v>901</v>
      </c>
      <c r="F70" s="721" t="s">
        <v>558</v>
      </c>
      <c r="G70" s="742"/>
      <c r="H70" s="519"/>
      <c r="I70" s="742"/>
      <c r="J70" s="519"/>
      <c r="K70" s="289"/>
      <c r="X70" s="758">
        <v>0</v>
      </c>
    </row>
    <row s="1635" customFormat="1" customHeight="1" ht="22.5">
      <c r="A71" s="2392"/>
      <c r="B71" s="511"/>
      <c r="D71" s="665" t="s">
        <v>89</v>
      </c>
      <c r="E71" s="666" t="s">
        <v>902</v>
      </c>
      <c r="F71" s="660" t="s">
        <v>862</v>
      </c>
      <c r="G71" s="557"/>
      <c r="H71" s="1030"/>
      <c r="I71" s="557"/>
      <c r="J71" s="1030"/>
      <c r="K71" s="302"/>
      <c r="X71" s="758">
        <v>0</v>
      </c>
    </row>
    <row s="1635" customFormat="1" customHeight="1" ht="56.25">
      <c r="A72" s="2392"/>
      <c r="B72" s="511"/>
      <c r="D72" s="665" t="s">
        <v>90</v>
      </c>
      <c r="E72" s="666" t="s">
        <v>903</v>
      </c>
      <c r="F72" s="721" t="s">
        <v>558</v>
      </c>
      <c r="G72" s="742"/>
      <c r="H72" s="1023"/>
      <c r="I72" s="742"/>
      <c r="J72" s="1023"/>
      <c r="K72" s="302"/>
      <c r="X72" s="758">
        <v>0</v>
      </c>
    </row>
    <row s="1635" customFormat="1" customHeight="1" ht="33.75">
      <c r="A73" s="2392"/>
      <c r="B73" s="511"/>
      <c r="D73" s="665" t="s">
        <v>110</v>
      </c>
      <c r="E73" s="666" t="s">
        <v>904</v>
      </c>
      <c r="F73" s="726" t="s">
        <v>820</v>
      </c>
      <c r="G73" s="668"/>
      <c r="H73" s="1023"/>
      <c r="I73" s="668"/>
      <c r="J73" s="1023"/>
      <c r="K73" s="289"/>
      <c r="X73" s="758">
        <v>0</v>
      </c>
    </row>
    <row s="1635" customFormat="1" customHeight="1" ht="22.5">
      <c r="A74" s="2392"/>
      <c r="B74" s="511" t="s">
        <v>588</v>
      </c>
      <c r="D74" s="665" t="s">
        <v>91</v>
      </c>
      <c r="E74" s="666" t="s">
        <v>905</v>
      </c>
      <c r="F74" s="726" t="s">
        <v>308</v>
      </c>
      <c r="G74" s="382"/>
      <c r="H74" s="1023"/>
      <c r="I74" s="382"/>
      <c r="J74" s="1023"/>
      <c r="K74" s="289" t="s">
        <v>631</v>
      </c>
      <c r="X74" s="758">
        <v>0</v>
      </c>
    </row>
    <row s="1635" customFormat="1" customHeight="1" ht="45">
      <c r="A75" s="2392"/>
      <c r="B75" s="511" t="s">
        <v>588</v>
      </c>
      <c r="D75" s="665" t="s">
        <v>652</v>
      </c>
      <c r="E75" s="667" t="s">
        <v>906</v>
      </c>
      <c r="F75" s="721" t="s">
        <v>308</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109</v>
      </c>
      <c r="E78" s="666" t="s">
        <v>910</v>
      </c>
      <c r="F78" s="721" t="s">
        <v>810</v>
      </c>
      <c r="G78" s="724"/>
      <c r="H78" s="1023"/>
      <c r="I78" s="724"/>
      <c r="J78" s="1023"/>
      <c r="K78" s="289" t="s">
        <v>911</v>
      </c>
      <c r="X78" s="758">
        <v>0</v>
      </c>
    </row>
    <row s="1635" customFormat="1" customHeight="1" ht="22.5" hidden="1">
      <c r="A79" s="2392"/>
      <c r="B79" s="511"/>
      <c r="D79" s="665" t="s">
        <v>89</v>
      </c>
      <c r="E79" s="722" t="s">
        <v>912</v>
      </c>
      <c r="F79" s="660" t="s">
        <v>859</v>
      </c>
      <c r="G79" s="724"/>
      <c r="H79" s="1023"/>
      <c r="I79" s="724"/>
      <c r="J79" s="1023"/>
      <c r="K79" s="289" t="s">
        <v>913</v>
      </c>
      <c r="X79" s="758">
        <v>0</v>
      </c>
    </row>
    <row s="1635" customFormat="1" customHeight="1" ht="11.25" hidden="1">
      <c r="A80" s="2392"/>
      <c r="B80" s="511"/>
      <c r="D80" s="665" t="s">
        <v>326</v>
      </c>
      <c r="E80" s="723" t="s">
        <v>914</v>
      </c>
      <c r="F80" s="660" t="s">
        <v>859</v>
      </c>
      <c r="G80" s="724"/>
      <c r="H80" s="1023"/>
      <c r="I80" s="724"/>
      <c r="J80" s="1023"/>
      <c r="K80" s="289"/>
      <c r="X80" s="758">
        <v>0</v>
      </c>
    </row>
    <row s="1635" customFormat="1" customHeight="1" ht="11.25" hidden="1">
      <c r="A81" s="2392"/>
      <c r="B81" s="511"/>
      <c r="D81" s="665" t="s">
        <v>334</v>
      </c>
      <c r="E81" s="723" t="s">
        <v>915</v>
      </c>
      <c r="F81" s="660" t="s">
        <v>859</v>
      </c>
      <c r="G81" s="724"/>
      <c r="H81" s="1023"/>
      <c r="I81" s="724"/>
      <c r="J81" s="1023"/>
      <c r="K81" s="289"/>
      <c r="X81" s="758">
        <v>0</v>
      </c>
    </row>
    <row s="1635" customFormat="1" customHeight="1" ht="11.25" hidden="1">
      <c r="A82" s="2392"/>
      <c r="B82" s="511"/>
      <c r="D82" s="665" t="s">
        <v>336</v>
      </c>
      <c r="E82" s="723" t="s">
        <v>916</v>
      </c>
      <c r="F82" s="660" t="s">
        <v>859</v>
      </c>
      <c r="G82" s="724"/>
      <c r="H82" s="1023"/>
      <c r="I82" s="724"/>
      <c r="J82" s="1023"/>
      <c r="K82" s="289"/>
      <c r="X82" s="758">
        <v>0</v>
      </c>
    </row>
    <row s="1635" customFormat="1" customHeight="1" ht="11.25" hidden="1">
      <c r="A83" s="2392"/>
      <c r="B83" s="511"/>
      <c r="D83" s="665" t="s">
        <v>338</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90</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110</v>
      </c>
      <c r="E95" s="666" t="s">
        <v>928</v>
      </c>
      <c r="F95" s="725" t="s">
        <v>558</v>
      </c>
      <c r="G95" s="727"/>
      <c r="H95" s="1023"/>
      <c r="I95" s="727"/>
      <c r="J95" s="1023"/>
      <c r="K95" s="289" t="s">
        <v>929</v>
      </c>
      <c r="X95" s="758">
        <v>0</v>
      </c>
    </row>
    <row s="1635" customFormat="1" customHeight="1" ht="33.75" hidden="1">
      <c r="A96" s="2392"/>
      <c r="B96" s="511"/>
      <c r="D96" s="665" t="s">
        <v>91</v>
      </c>
      <c r="E96" s="666" t="s">
        <v>930</v>
      </c>
      <c r="F96" s="726" t="s">
        <v>820</v>
      </c>
      <c r="G96" s="728"/>
      <c r="H96" s="1023"/>
      <c r="I96" s="728"/>
      <c r="J96" s="1023"/>
      <c r="K96" s="289"/>
      <c r="X96" s="758">
        <v>0</v>
      </c>
    </row>
    <row s="1635" customFormat="1" customHeight="1" ht="22.5" hidden="1">
      <c r="A97" s="2392"/>
      <c r="B97" s="511" t="s">
        <v>588</v>
      </c>
      <c r="D97" s="665" t="s">
        <v>92</v>
      </c>
      <c r="E97" s="666" t="s">
        <v>931</v>
      </c>
      <c r="F97" s="726" t="s">
        <v>308</v>
      </c>
      <c r="G97" s="385"/>
      <c r="H97" s="1023"/>
      <c r="I97" s="385"/>
      <c r="J97" s="1023"/>
      <c r="K97" s="289" t="s">
        <v>631</v>
      </c>
      <c r="X97" s="758">
        <v>0</v>
      </c>
    </row>
    <row s="1635" customFormat="1" customHeight="1" ht="45" hidden="1">
      <c r="A98" s="2392"/>
      <c r="B98" s="511" t="s">
        <v>588</v>
      </c>
      <c r="D98" s="665" t="s">
        <v>932</v>
      </c>
      <c r="E98" s="667" t="s">
        <v>933</v>
      </c>
      <c r="F98" s="721" t="s">
        <v>308</v>
      </c>
      <c r="G98" s="385"/>
      <c r="H98" s="1023"/>
      <c r="I98" s="385"/>
      <c r="J98" s="1023"/>
      <c r="K98" s="289" t="s">
        <v>631</v>
      </c>
      <c r="X98" s="758">
        <v>0</v>
      </c>
    </row>
    <row s="1635" customFormat="1" customHeight="1" ht="95.25" hidden="1">
      <c r="A99" s="2392"/>
      <c r="B99" s="511" t="s">
        <v>588</v>
      </c>
      <c r="D99" s="665" t="s">
        <v>111</v>
      </c>
      <c r="E99" s="666" t="s">
        <v>934</v>
      </c>
      <c r="F99" s="721" t="s">
        <v>308</v>
      </c>
      <c r="G99" s="385"/>
      <c r="H99" s="1023"/>
      <c r="I99" s="385"/>
      <c r="J99" s="1023"/>
      <c r="K99" s="289" t="s">
        <v>631</v>
      </c>
      <c r="X99" s="758">
        <v>0</v>
      </c>
    </row>
    <row s="1635" customFormat="1" customHeight="1" ht="22.5" hidden="1">
      <c r="A100" s="2392"/>
      <c r="B100" s="511" t="s">
        <v>588</v>
      </c>
      <c r="D100" s="665" t="s">
        <v>147</v>
      </c>
      <c r="E100" s="666" t="s">
        <v>935</v>
      </c>
      <c r="F100" s="721" t="s">
        <v>308</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2D1F6-2C85-96F8-C28C-348BEC46BE8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308</v>
      </c>
      <c r="G3" s="686"/>
      <c r="H3" s="401"/>
      <c r="I3" s="686"/>
      <c r="J3" s="401"/>
      <c r="K3" s="289" t="s">
        <v>937</v>
      </c>
      <c r="V3" s="505">
        <v>0</v>
      </c>
    </row>
    <row customHeight="1" ht="15" hidden="1">
      <c r="A4" s="505"/>
      <c r="B4" s="2397"/>
      <c r="C4" s="2398"/>
      <c r="D4" s="689" t="str">
        <f>B3&amp;".2"</f>
        <v>.2</v>
      </c>
      <c r="E4" s="690" t="s">
        <v>938</v>
      </c>
      <c r="F4" s="691" t="s">
        <v>308</v>
      </c>
      <c r="G4" s="1738" t="s">
        <v>28</v>
      </c>
      <c r="H4" s="401"/>
      <c r="I4" s="1738" t="s">
        <v>28</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308</v>
      </c>
      <c r="G6" s="686"/>
      <c r="H6" s="401"/>
      <c r="I6" s="686"/>
      <c r="J6" s="401"/>
      <c r="K6" s="289" t="s">
        <v>941</v>
      </c>
      <c r="V6" s="505">
        <v>0</v>
      </c>
    </row>
    <row customHeight="1" ht="15" hidden="1">
      <c r="A7" s="505"/>
      <c r="B7" s="2397"/>
      <c r="C7" s="2398"/>
      <c r="D7" s="689" t="str">
        <f>B6&amp;".2"</f>
        <v>.2</v>
      </c>
      <c r="E7" s="690" t="s">
        <v>938</v>
      </c>
      <c r="F7" s="691" t="s">
        <v>308</v>
      </c>
      <c r="G7" s="1738" t="s">
        <v>28</v>
      </c>
      <c r="H7" s="401"/>
      <c r="I7" s="1738" t="s">
        <v>28</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308</v>
      </c>
      <c r="G9" s="697" t="s">
        <v>28</v>
      </c>
      <c r="H9" s="401" t="s">
        <v>28</v>
      </c>
      <c r="I9" s="697" t="s">
        <v>28</v>
      </c>
      <c r="J9" s="401" t="s">
        <v>28</v>
      </c>
      <c r="K9" s="289"/>
      <c r="V9" s="505">
        <v>0</v>
      </c>
    </row>
    <row customHeight="1" ht="15" hidden="1">
      <c r="A10" s="505"/>
      <c r="B10" s="2397"/>
      <c r="C10" s="2398"/>
      <c r="D10" s="689" t="str">
        <f>B9&amp;".2"</f>
        <v>.2</v>
      </c>
      <c r="E10" s="690" t="s">
        <v>943</v>
      </c>
      <c r="F10" s="691" t="s">
        <v>308</v>
      </c>
      <c r="G10" s="1732" t="s">
        <v>28</v>
      </c>
      <c r="H10" s="401" t="s">
        <v>28</v>
      </c>
      <c r="I10" s="1732" t="s">
        <v>28</v>
      </c>
      <c r="J10" s="401" t="s">
        <v>28</v>
      </c>
      <c r="K10" s="289" t="s">
        <v>944</v>
      </c>
      <c r="V10" s="505">
        <v>0</v>
      </c>
    </row>
    <row customHeight="1" ht="15" hidden="1">
      <c r="A11" s="505"/>
      <c r="B11" s="2397"/>
      <c r="C11" s="2398"/>
      <c r="D11" s="689" t="str">
        <f>B9&amp;".3"</f>
        <v>.3</v>
      </c>
      <c r="E11" s="690" t="s">
        <v>945</v>
      </c>
      <c r="F11" s="691" t="s">
        <v>308</v>
      </c>
      <c r="G11" s="1732" t="s">
        <v>28</v>
      </c>
      <c r="H11" s="401" t="s">
        <v>28</v>
      </c>
      <c r="I11" s="1732" t="s">
        <v>28</v>
      </c>
      <c r="J11" s="401" t="s">
        <v>28</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308</v>
      </c>
      <c r="G13" s="697" t="s">
        <v>28</v>
      </c>
      <c r="H13" s="401" t="s">
        <v>28</v>
      </c>
      <c r="I13" s="697" t="s">
        <v>28</v>
      </c>
      <c r="J13" s="401" t="s">
        <v>28</v>
      </c>
      <c r="K13" s="289" t="s">
        <v>948</v>
      </c>
      <c r="V13" s="505">
        <v>0</v>
      </c>
    </row>
    <row customHeight="1" ht="15" hidden="1">
      <c r="B14" s="2397"/>
      <c r="C14" s="2398"/>
      <c r="D14" s="689" t="str">
        <f>B13&amp;".2"</f>
        <v>.2</v>
      </c>
      <c r="E14" s="690" t="s">
        <v>949</v>
      </c>
      <c r="F14" s="691" t="s">
        <v>308</v>
      </c>
      <c r="G14" s="1732" t="s">
        <v>28</v>
      </c>
      <c r="H14" s="401" t="s">
        <v>28</v>
      </c>
      <c r="I14" s="1732" t="s">
        <v>28</v>
      </c>
      <c r="J14" s="401" t="s">
        <v>28</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"УСТЭК"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566</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308</v>
      </c>
      <c r="G32" s="813" t="s">
        <v>308</v>
      </c>
      <c r="H32" s="813" t="s">
        <v>308</v>
      </c>
      <c r="I32" s="691" t="s">
        <v>308</v>
      </c>
      <c r="J32" s="691" t="s">
        <v>308</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308</v>
      </c>
      <c r="G34" s="820" t="s">
        <v>308</v>
      </c>
      <c r="H34" s="820" t="s">
        <v>308</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308</v>
      </c>
      <c r="G36" s="814" t="s">
        <v>957</v>
      </c>
      <c r="H36" s="813" t="s">
        <v>308</v>
      </c>
      <c r="I36" s="524" t="s">
        <v>957</v>
      </c>
      <c r="J36" s="691" t="s">
        <v>308</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308</v>
      </c>
      <c r="G38" s="814" t="s">
        <v>957</v>
      </c>
      <c r="H38" s="815" t="s">
        <v>308</v>
      </c>
      <c r="I38" s="524" t="s">
        <v>957</v>
      </c>
      <c r="J38" s="521" t="s">
        <v>308</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95C5E-5FB8-BCDE-A1D8-21DA522C6EE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"УСТЭК"</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88</v>
      </c>
      <c r="R10" s="915" t="s">
        <v>978</v>
      </c>
      <c r="S10" s="915" t="s">
        <v>979</v>
      </c>
      <c r="T10" s="916" t="s">
        <v>980</v>
      </c>
      <c r="U10" s="915" t="s">
        <v>88</v>
      </c>
      <c r="V10" s="915" t="s">
        <v>981</v>
      </c>
      <c r="W10" s="915" t="s">
        <v>979</v>
      </c>
      <c r="X10" s="916" t="s">
        <v>980</v>
      </c>
      <c r="Y10" s="301" t="s">
        <v>982</v>
      </c>
      <c r="Z10" s="2101" t="s">
        <v>87</v>
      </c>
      <c r="AA10" s="2103"/>
      <c r="AB10" s="1049" t="s">
        <v>983</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E7241-F111-A96E-75BD-EDA30C38E5D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"УСТЭК"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1007</v>
      </c>
      <c r="K12" s="2127"/>
      <c r="L12" s="2232"/>
      <c r="M12" s="2232"/>
      <c r="N12" s="2127"/>
      <c r="O12" s="2127"/>
      <c r="P12" s="2418"/>
      <c r="Q12" s="2418"/>
      <c r="R12" s="2418"/>
      <c r="S12" s="1134" t="s">
        <v>85</v>
      </c>
      <c r="T12" s="1134" t="s">
        <v>86</v>
      </c>
      <c r="U12" s="1134" t="s">
        <v>84</v>
      </c>
      <c r="V12" s="1134" t="s">
        <v>1008</v>
      </c>
      <c r="W12" s="1134" t="s">
        <v>84</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DCA22-0064-BB5B-A96B-.153EA36F3F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"УСТЭК"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309</v>
      </c>
      <c r="G30" s="1237" t="s">
        <v>1048</v>
      </c>
      <c r="H30" s="1236">
        <f>SUM(I30:J30)</f>
        <v>0</v>
      </c>
      <c r="I30" s="1235"/>
      <c r="J30" s="1225"/>
      <c r="K30" s="1234"/>
      <c r="W30" s="1155">
        <v>11</v>
      </c>
    </row>
    <row customHeight="1" ht="11.549999999999999">
      <c r="F31" s="1230" t="s">
        <v>312</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326</v>
      </c>
      <c r="G33" s="1237" t="s">
        <v>1051</v>
      </c>
      <c r="H33" s="1236">
        <f>SUM(I33:J33)</f>
        <v>0</v>
      </c>
      <c r="I33" s="1235"/>
      <c r="J33" s="1225"/>
      <c r="K33" s="1234"/>
      <c r="W33" s="1155">
        <v>46</v>
      </c>
    </row>
    <row customHeight="1" ht="11.549999999999999">
      <c r="F34" s="1230" t="s">
        <v>334</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108</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109</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309</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312</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5CAAD-FB7E-BDB2-91D7-9DAB2E2725A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"УСТЭК"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1109</v>
      </c>
      <c r="CC16" s="2433"/>
      <c r="CD16" s="2386" t="s">
        <v>558</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E3D96-836D-4182-3268-3AC85811601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"УСТЭК"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566</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1116</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63DCF-264D-44BD-4436-448DDA4B709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"УСТЭК"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308</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308</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1026</v>
      </c>
      <c r="E19" s="883" t="s">
        <v>1120</v>
      </c>
      <c r="F19" s="385"/>
      <c r="G19" s="337" t="s">
        <v>1121</v>
      </c>
      <c r="I19" s="500"/>
      <c r="J19" s="500"/>
      <c r="Q19" s="758">
        <v>0</v>
      </c>
    </row>
    <row s="1635" customFormat="1" customHeight="1" ht="14.699999999999998">
      <c r="A20" s="343"/>
      <c r="B20" s="146"/>
      <c r="C20" s="307"/>
      <c r="D20" s="885">
        <v>2</v>
      </c>
      <c r="E20" s="330" t="s">
        <v>1122</v>
      </c>
      <c r="F20" s="198" t="s">
        <v>308</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1123</v>
      </c>
      <c r="F23" s="1670" t="s">
        <v>308</v>
      </c>
      <c r="G23" s="345"/>
      <c r="I23" s="1624"/>
      <c r="J23" s="1624"/>
      <c r="Q23" s="1631">
        <v>0</v>
      </c>
    </row>
    <row s="1635" customFormat="1" customHeight="1" ht="14.25" hidden="1">
      <c r="A24" s="343"/>
      <c r="B24" s="1160"/>
      <c r="C24" s="376"/>
      <c r="D24" s="1673" t="s">
        <v>709</v>
      </c>
      <c r="E24" s="1672" t="s">
        <v>1124</v>
      </c>
      <c r="F24" s="1670" t="s">
        <v>308</v>
      </c>
      <c r="G24" s="337"/>
      <c r="I24" s="1624"/>
      <c r="J24" s="1624"/>
      <c r="Q24" s="1631">
        <v>0</v>
      </c>
    </row>
    <row s="1635" customFormat="1" customHeight="1" ht="14.25" hidden="1">
      <c r="A25" s="343"/>
      <c r="B25" s="1160"/>
      <c r="C25" s="376"/>
      <c r="D25" s="1673" t="s">
        <v>712</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AD56A-3533-29B7-8C14-C32596C5A57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1127</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1128</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1129</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1130</v>
      </c>
      <c r="F10" s="1670"/>
      <c r="G10" s="1674"/>
      <c r="H10" s="1670" t="s">
        <v>308</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"УСТЭК"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1022</v>
      </c>
      <c r="E22" s="194" t="s">
        <v>1133</v>
      </c>
      <c r="F22" s="198"/>
      <c r="G22" s="1737"/>
      <c r="H22" s="198" t="s">
        <v>308</v>
      </c>
      <c r="I22" s="151" t="s">
        <v>1134</v>
      </c>
      <c r="M22" s="83">
        <v>20</v>
      </c>
    </row>
    <row customHeight="1" ht="60">
      <c r="A23" s="1683"/>
      <c r="C23" s="96"/>
      <c r="D23" s="147" t="s">
        <v>1024</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308</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1137</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754</v>
      </c>
      <c r="E29" s="205" t="s">
        <v>1127</v>
      </c>
      <c r="F29" s="198"/>
      <c r="G29" s="257"/>
      <c r="H29" s="198" t="s">
        <v>308</v>
      </c>
      <c r="I29" s="2169" t="s">
        <v>1138</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308</v>
      </c>
      <c r="I33" s="2169" t="s">
        <v>1140</v>
      </c>
      <c r="M33" s="83">
        <v>14</v>
      </c>
    </row>
    <row customHeight="1" ht="15.75">
      <c r="A34" s="1683" t="s">
        <v>89</v>
      </c>
      <c r="C34" s="96"/>
      <c r="D34" s="109"/>
      <c r="E34" s="204" t="s">
        <v>324</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308</v>
      </c>
      <c r="I36" s="2143" t="s">
        <v>1142</v>
      </c>
      <c r="M36" s="83">
        <v>14</v>
      </c>
    </row>
    <row customHeight="1" ht="15.75">
      <c r="A37" s="1683" t="s">
        <v>90</v>
      </c>
      <c r="C37" s="96"/>
      <c r="D37" s="109"/>
      <c r="E37" s="204" t="s">
        <v>324</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884</v>
      </c>
      <c r="E39" s="206" t="s">
        <v>1130</v>
      </c>
      <c r="F39" s="198"/>
      <c r="G39" s="207"/>
      <c r="H39" s="198" t="s">
        <v>308</v>
      </c>
      <c r="I39" s="2169" t="s">
        <v>1143</v>
      </c>
      <c r="L39" s="155" t="s">
        <v>1131</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DE6E7-09F5-7158-550B-F95966E8622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313" sqref="K313"/>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4.140625" customWidth="1"/>
    <col min="10" max="10" style="1635" width="12.281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45405.452523148146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2996</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1147</v>
      </c>
      <c r="I20" s="2387"/>
      <c r="J20" s="2433"/>
      <c r="K20" s="2224" t="s">
        <v>305</v>
      </c>
      <c r="L20" s="2224" t="s">
        <v>392</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3.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 в закрытой системе горячего водоснабжения, производимую ЦТП-177 (ул. Широтная, 165) и ЦТП-178 (ул. Широтная,171) для потребителей г. Тюмени</v>
      </c>
      <c r="H66" s="1862"/>
      <c r="I66" s="1739">
        <v>45658.47351851852</v>
      </c>
      <c r="J66" s="1773">
        <v>46022.473807870374</v>
      </c>
      <c r="K66" s="1865" t="s">
        <v>1151</v>
      </c>
      <c r="L66" s="1862" t="s">
        <v>308</v>
      </c>
      <c r="M66" s="2170"/>
      <c r="N66" s="334"/>
      <c r="O66" s="1624"/>
      <c r="P66" s="1624"/>
      <c r="AH66" s="1631">
        <v>0</v>
      </c>
    </row>
    <row s="1635" customFormat="1" customHeight="1" ht="13.5">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669" t="s">
        <v>1152</v>
      </c>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 в закрытой системе горячего водоснабжения, производимую ЦТП-177 (ул. Широтная, 165) и ЦТП-178 (ул. Широтная,171) для потребителей г. Тюмени</v>
      </c>
      <c r="H129" s="1862"/>
      <c r="I129" s="1739">
        <v>45658.48569444445</v>
      </c>
      <c r="J129" s="1773">
        <v>46022.48584490741</v>
      </c>
      <c r="K129" s="1778">
        <v>8877.5</v>
      </c>
      <c r="L129" s="1862" t="s">
        <v>308</v>
      </c>
      <c r="M129" s="341"/>
      <c r="N129" s="334"/>
      <c r="O129" s="1624"/>
      <c r="P129" s="1624"/>
      <c r="AH129" s="1631">
        <v>0</v>
      </c>
    </row>
    <row s="1635" customFormat="1" customHeight="1" ht="18.75">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Тариф на горячую воду в закрытой системе горячего водоснабжения, производимую ЦТП-177 (ул. Широтная, 165) и ЦТП-178 (ул. Широтная,171) для потребителей г. Тюмени</v>
      </c>
      <c r="H190" s="1862"/>
      <c r="I190" s="1739">
        <v>45658.48777777778</v>
      </c>
      <c r="J190" s="1773">
        <v>46022.48795138889</v>
      </c>
      <c r="K190" s="1778">
        <v>45.081</v>
      </c>
      <c r="L190" s="1862" t="s">
        <v>308</v>
      </c>
      <c r="M190" s="341"/>
      <c r="N190" s="334"/>
      <c r="O190" s="1624"/>
      <c r="P190" s="1624"/>
      <c r="AH190" s="1631">
        <v>0</v>
      </c>
    </row>
    <row s="1635" customFormat="1" customHeight="1" ht="18.75">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Тариф на горячую воду в закрытой системе горячего водоснабжения, производимую ЦТП-177 (ул. Широтная, 165) и ЦТП-178 (ул. Широтная,171) для потребителей г. Тюмени</v>
      </c>
      <c r="H251" s="1862"/>
      <c r="I251" s="1739">
        <v>45658.48913194444</v>
      </c>
      <c r="J251" s="1773">
        <v>46022.48954861111</v>
      </c>
      <c r="K251" s="1778">
        <v>0</v>
      </c>
      <c r="L251" s="1862" t="s">
        <v>308</v>
      </c>
      <c r="M251" s="341"/>
      <c r="N251" s="334"/>
      <c r="O251" s="1624"/>
      <c r="P251" s="1624"/>
      <c r="AH251" s="1631">
        <v>0</v>
      </c>
    </row>
    <row s="1635" customFormat="1" customHeight="1" ht="18.75">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Тариф на горячую воду в закрытой системе горячего водоснабжения, производимую ЦТП-177 (ул. Широтная, 165) и ЦТП-178 (ул. Широтная,171) для потребителей г. Тюмени</v>
      </c>
      <c r="H312" s="1862"/>
      <c r="I312" s="1739">
        <v>45658.49086805555</v>
      </c>
      <c r="J312" s="1773">
        <v>46022.491006944445</v>
      </c>
      <c r="K312" s="1778">
        <v>0</v>
      </c>
      <c r="L312" s="1862" t="s">
        <v>308</v>
      </c>
      <c r="M312" s="341"/>
      <c r="N312" s="334"/>
      <c r="O312" s="1624"/>
      <c r="P312" s="1624"/>
      <c r="AH312" s="1631">
        <v>0</v>
      </c>
    </row>
    <row s="1635" customFormat="1" customHeight="1" ht="18.75">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1F362E99-DAC9-63F8-8667-8267244AB3D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CC2DE-3B3C-BF89-255C-680186013EB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"УСТЭК"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24">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1156</v>
      </c>
      <c r="G10" s="2670" t="s">
        <v>1157</v>
      </c>
      <c r="H10" s="2169" t="s">
        <v>1158</v>
      </c>
      <c r="R10" s="374">
        <v>14</v>
      </c>
    </row>
    <row customHeight="1" ht="45.75">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1159</v>
      </c>
      <c r="G11" s="2670" t="s">
        <v>1160</v>
      </c>
      <c r="H11" s="2170"/>
      <c r="R11" s="374">
        <v>14</v>
      </c>
    </row>
    <row customHeight="1" ht="57">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1161</v>
      </c>
      <c r="G12" s="2670" t="s">
        <v>1162</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24">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1163</v>
      </c>
      <c r="G13" s="2670" t="s">
        <v>1164</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B53B48B9-9229-A8CD-6473-11DEFB1773A7}"/>
    <hyperlink ref="G11" r:id="rId3" xr:uid="{32B0D5A4-B02F-680D-29D6-99F19397C6FA}"/>
    <hyperlink ref="G12" r:id="rId4" xr:uid="{1FA01F23-0192-087F-4124-4A951D5D2945}"/>
    <hyperlink ref="G13" r:id="rId5" xr:uid="{18ED2DA6-E57E-6705-985A-92DD91402D3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109FD-E3F8-1A6B-E574-F43EDD367BD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1165</v>
      </c>
      <c r="E5" s="2237"/>
      <c r="F5" s="2237"/>
      <c r="G5" s="2237"/>
      <c r="H5" s="2237"/>
      <c r="I5" s="2237"/>
      <c r="J5" s="2237"/>
      <c r="V5" s="505">
        <v>63</v>
      </c>
    </row>
    <row customHeight="1" ht="15.75">
      <c r="C6" s="176"/>
      <c r="D6" s="2176" t="str">
        <f>IF(org=0,"Не определено",org)</f>
        <v>АО "УСТЭК"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566</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1166</v>
      </c>
      <c r="F17" s="521" t="s">
        <v>308</v>
      </c>
      <c r="G17" s="678"/>
      <c r="H17" s="678"/>
      <c r="I17" s="678"/>
      <c r="J17" s="678"/>
      <c r="K17" s="289" t="s">
        <v>1167</v>
      </c>
      <c r="V17" s="505">
        <v>0</v>
      </c>
    </row>
    <row customHeight="1" ht="48.29999999999999">
      <c r="A18" s="505"/>
      <c r="C18" s="526"/>
      <c r="D18" s="521">
        <v>3</v>
      </c>
      <c r="E18" s="279" t="s">
        <v>815</v>
      </c>
      <c r="F18" s="521" t="s">
        <v>308</v>
      </c>
      <c r="G18" s="809" t="s">
        <v>308</v>
      </c>
      <c r="H18" s="810" t="s">
        <v>308</v>
      </c>
      <c r="I18" s="521" t="s">
        <v>308</v>
      </c>
      <c r="J18" s="578" t="s">
        <v>308</v>
      </c>
      <c r="K18" s="289" t="s">
        <v>1168</v>
      </c>
      <c r="V18" s="505">
        <v>46</v>
      </c>
    </row>
    <row customHeight="1" ht="35.699999999999996">
      <c r="A19" s="505"/>
      <c r="C19" s="526"/>
      <c r="D19" s="539" t="s">
        <v>326</v>
      </c>
      <c r="E19" s="559" t="s">
        <v>817</v>
      </c>
      <c r="F19" s="521" t="s">
        <v>818</v>
      </c>
      <c r="G19" s="817"/>
      <c r="H19" s="106"/>
      <c r="I19" s="817"/>
      <c r="J19" s="818"/>
      <c r="K19" s="679"/>
      <c r="V19" s="505">
        <v>34</v>
      </c>
    </row>
    <row customHeight="1" ht="35.699999999999996">
      <c r="A20" s="505"/>
      <c r="C20" s="526"/>
      <c r="D20" s="1890" t="s">
        <v>334</v>
      </c>
      <c r="E20" s="559" t="s">
        <v>819</v>
      </c>
      <c r="F20" s="521" t="s">
        <v>820</v>
      </c>
      <c r="G20" s="817"/>
      <c r="H20" s="106"/>
      <c r="I20" s="817"/>
      <c r="J20" s="106"/>
      <c r="K20" s="679"/>
      <c r="V20" s="505">
        <v>34</v>
      </c>
    </row>
    <row customHeight="1" ht="48.29999999999999">
      <c r="A21" s="505"/>
      <c r="C21" s="526"/>
      <c r="D21" s="1890" t="s">
        <v>336</v>
      </c>
      <c r="E21" s="559" t="s">
        <v>821</v>
      </c>
      <c r="F21" s="521" t="s">
        <v>571</v>
      </c>
      <c r="G21" s="680"/>
      <c r="H21" s="106"/>
      <c r="I21" s="680"/>
      <c r="J21" s="106"/>
      <c r="K21" s="679"/>
      <c r="V21" s="505">
        <v>46</v>
      </c>
    </row>
    <row customHeight="1" ht="67.5" hidden="1">
      <c r="A22" s="505"/>
      <c r="C22" s="526"/>
      <c r="D22" s="521">
        <v>5</v>
      </c>
      <c r="E22" s="279" t="s">
        <v>1169</v>
      </c>
      <c r="F22" s="521" t="s">
        <v>558</v>
      </c>
      <c r="G22" s="681"/>
      <c r="H22" s="682"/>
      <c r="I22" s="681"/>
      <c r="J22" s="682"/>
      <c r="K22" s="289" t="s">
        <v>1170</v>
      </c>
      <c r="V22" s="505">
        <v>0</v>
      </c>
    </row>
    <row customHeight="1" ht="33.75" hidden="1">
      <c r="C23" s="451"/>
      <c r="D23" s="521">
        <v>6</v>
      </c>
      <c r="E23" s="279" t="s">
        <v>1171</v>
      </c>
      <c r="F23" s="521" t="s">
        <v>1172</v>
      </c>
      <c r="G23" s="681"/>
      <c r="H23" s="681"/>
      <c r="I23" s="681"/>
      <c r="J23" s="681"/>
      <c r="K23" s="289" t="s">
        <v>1173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8D6A62-EEDA-5407-9AA7-D81DAB1BD8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808</v>
      </c>
      <c r="BI1" s="1070"/>
      <c r="BJ1" s="1071" t="s">
        <v>1214</v>
      </c>
      <c r="BK1" s="1070"/>
      <c r="BL1" s="1072" t="s">
        <v>907</v>
      </c>
      <c r="BM1" s="1070"/>
      <c r="BN1" s="1073" t="s">
        <v>1215</v>
      </c>
      <c r="BS1" s="1427"/>
    </row>
    <row customHeight="1" ht="11.25">
      <c r="A2" s="1074" t="s">
        <v>1216</v>
      </c>
      <c r="B2" s="1075">
        <v>2000</v>
      </c>
      <c r="C2" s="1075">
        <v>2022</v>
      </c>
      <c r="D2" s="1075" t="s">
        <v>65</v>
      </c>
      <c r="E2" s="1076" t="s">
        <v>1217</v>
      </c>
      <c r="F2" s="1076" t="s">
        <v>1218</v>
      </c>
      <c r="G2" s="1076" t="s">
        <v>1219</v>
      </c>
      <c r="H2" s="1077" t="s">
        <v>54</v>
      </c>
      <c r="I2" s="1076" t="s">
        <v>108</v>
      </c>
      <c r="J2" s="1076" t="s">
        <v>1220</v>
      </c>
      <c r="K2" s="1078" t="s">
        <v>1221</v>
      </c>
      <c r="L2" s="1079"/>
      <c r="M2" s="1078">
        <v>1</v>
      </c>
      <c r="N2" s="1162" t="s">
        <v>1222</v>
      </c>
      <c r="O2" s="1077" t="s">
        <v>1223</v>
      </c>
      <c r="P2" s="1080" t="s">
        <v>37</v>
      </c>
      <c r="Q2" s="1081" t="s">
        <v>542</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1238</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109</v>
      </c>
      <c r="J3" s="1076" t="s">
        <v>556</v>
      </c>
      <c r="K3" s="1078" t="s">
        <v>1151</v>
      </c>
      <c r="L3" s="1079">
        <f>_xlfn.IFERROR(MATCH(K3,OFFER_METHOD,0),0)</f>
        <v>43</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1229</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1240</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89</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1229</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90</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165</v>
      </c>
      <c r="Y5" s="1075" t="s">
        <v>1322</v>
      </c>
      <c r="Z5" s="1091">
        <v>1</v>
      </c>
      <c r="AF5" s="1077" t="s">
        <v>1323</v>
      </c>
      <c r="AH5" s="1076" t="s">
        <v>1324</v>
      </c>
      <c r="AK5" s="1076" t="s">
        <v>1325</v>
      </c>
      <c r="AM5" s="1076" t="s">
        <v>1326</v>
      </c>
      <c r="AP5" s="1087" t="s">
        <v>165</v>
      </c>
      <c r="AQ5" s="1088" t="s">
        <v>165</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1228</v>
      </c>
      <c r="BS5" s="1429"/>
      <c r="BT5" s="1281">
        <v>64236871</v>
      </c>
      <c r="BU5" s="1068" t="s">
        <v>226</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110</v>
      </c>
      <c r="J6" s="1067" t="s">
        <v>1340</v>
      </c>
      <c r="L6" s="1079">
        <f>SUM(kind_of_control_method_filter)</f>
        <v>43</v>
      </c>
      <c r="N6" s="1092" t="s">
        <v>1341</v>
      </c>
      <c r="O6" s="1076" t="s">
        <v>1342</v>
      </c>
      <c r="R6" s="143" t="s">
        <v>542</v>
      </c>
      <c r="T6" s="1077" t="s">
        <v>1343</v>
      </c>
      <c r="U6" s="1079" t="s">
        <v>1323</v>
      </c>
      <c r="V6" s="1083">
        <v>5</v>
      </c>
      <c r="W6" s="1084"/>
      <c r="X6" s="1075" t="s">
        <v>171</v>
      </c>
      <c r="Y6" s="1075" t="s">
        <v>1344</v>
      </c>
      <c r="Z6" s="1091"/>
      <c r="AA6" s="1094"/>
      <c r="AH6" s="1076" t="s">
        <v>1345</v>
      </c>
      <c r="AK6" s="1076" t="s">
        <v>1346</v>
      </c>
      <c r="AM6" s="1076" t="s">
        <v>1347</v>
      </c>
      <c r="AP6" s="1087" t="s">
        <v>171</v>
      </c>
      <c r="AQ6" s="1088" t="s">
        <v>171</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1262</v>
      </c>
      <c r="BS6" s="1430"/>
      <c r="BT6" s="1281">
        <v>64236872</v>
      </c>
      <c r="BU6" s="1068" t="s">
        <v>231</v>
      </c>
      <c r="BV6" s="1070"/>
      <c r="BW6" s="1695">
        <v>4213768</v>
      </c>
      <c r="BX6" s="1693" t="s">
        <v>256</v>
      </c>
      <c r="BZ6" s="1281">
        <v>64237510</v>
      </c>
      <c r="CA6" s="1068" t="s">
        <v>1355</v>
      </c>
    </row>
    <row customHeight="1" ht="11.25">
      <c r="A7" s="1074" t="s">
        <v>1356</v>
      </c>
      <c r="B7" s="1075">
        <v>2005</v>
      </c>
      <c r="E7" s="1076" t="s">
        <v>1357</v>
      </c>
      <c r="F7" s="1093"/>
      <c r="H7" s="1077" t="s">
        <v>1358</v>
      </c>
      <c r="I7" s="1076" t="s">
        <v>91</v>
      </c>
      <c r="J7" s="1076" t="s">
        <v>1359</v>
      </c>
      <c r="N7" s="1096" t="s">
        <v>1360</v>
      </c>
      <c r="O7" s="1076" t="s">
        <v>1361</v>
      </c>
      <c r="U7" s="1079" t="s">
        <v>19</v>
      </c>
      <c r="V7" s="370" t="s">
        <v>91</v>
      </c>
      <c r="W7" s="1084"/>
      <c r="X7" s="1075" t="s">
        <v>177</v>
      </c>
      <c r="Y7" s="1075" t="s">
        <v>1322</v>
      </c>
      <c r="Z7" s="1091"/>
      <c r="AA7" s="1094"/>
      <c r="AH7" s="1076" t="s">
        <v>1362</v>
      </c>
      <c r="AK7" s="1076" t="s">
        <v>1363</v>
      </c>
      <c r="AM7" s="1076" t="s">
        <v>1364</v>
      </c>
      <c r="AP7" s="1087" t="s">
        <v>177</v>
      </c>
      <c r="AQ7" s="1088" t="s">
        <v>177</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1255</v>
      </c>
      <c r="BS7" s="1429"/>
      <c r="BT7" s="1281">
        <v>64236873</v>
      </c>
      <c r="BU7" s="1068" t="s">
        <v>236</v>
      </c>
      <c r="BV7" s="1070"/>
      <c r="BW7" s="1695">
        <v>4213769</v>
      </c>
      <c r="BX7" s="1693" t="s">
        <v>1372</v>
      </c>
      <c r="BZ7" s="1281">
        <v>64237511</v>
      </c>
      <c r="CA7" s="1068" t="s">
        <v>271</v>
      </c>
    </row>
    <row customHeight="1" ht="11.25">
      <c r="A8" s="1074" t="s">
        <v>1373</v>
      </c>
      <c r="B8" s="1075">
        <v>2006</v>
      </c>
      <c r="E8" s="1076" t="s">
        <v>1374</v>
      </c>
      <c r="F8" s="1093"/>
      <c r="H8" s="1077" t="s">
        <v>1375</v>
      </c>
      <c r="I8" s="1076" t="s">
        <v>92</v>
      </c>
      <c r="J8" s="1076" t="s">
        <v>1376</v>
      </c>
      <c r="N8" s="1163" t="s">
        <v>1377</v>
      </c>
      <c r="O8" s="1076" t="s">
        <v>1378</v>
      </c>
      <c r="V8" s="370" t="s">
        <v>92</v>
      </c>
      <c r="W8" s="1084"/>
      <c r="X8" s="1075" t="s">
        <v>183</v>
      </c>
      <c r="Y8" s="1075" t="s">
        <v>1322</v>
      </c>
      <c r="Z8" s="1091"/>
      <c r="AA8" s="1094"/>
      <c r="AK8" s="1076" t="s">
        <v>1379</v>
      </c>
      <c r="AP8" s="1087" t="s">
        <v>183</v>
      </c>
      <c r="AQ8" s="1088" t="s">
        <v>183</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165</v>
      </c>
      <c r="BS8" s="1429"/>
      <c r="BT8" s="1281">
        <v>64236874</v>
      </c>
      <c r="BU8" s="1295" t="s">
        <v>1388</v>
      </c>
      <c r="BV8" s="1070"/>
      <c r="BW8" s="1695">
        <v>4213770</v>
      </c>
      <c r="BX8" s="1696" t="s">
        <v>1389</v>
      </c>
      <c r="BZ8" s="1281">
        <v>64237512</v>
      </c>
      <c r="CA8" s="1068" t="s">
        <v>266</v>
      </c>
    </row>
    <row customHeight="1" ht="11.25">
      <c r="A9" s="1074" t="s">
        <v>1390</v>
      </c>
      <c r="B9" s="1075">
        <v>2007</v>
      </c>
      <c r="E9" s="1076" t="s">
        <v>1391</v>
      </c>
      <c r="F9" s="1093"/>
      <c r="G9" s="1067" t="s">
        <v>1392</v>
      </c>
      <c r="H9" s="1067" t="s">
        <v>1393</v>
      </c>
      <c r="I9" s="1076" t="s">
        <v>111</v>
      </c>
      <c r="O9" s="1076" t="s">
        <v>1394</v>
      </c>
      <c r="V9" s="370" t="s">
        <v>111</v>
      </c>
      <c r="W9" s="1084"/>
      <c r="X9" s="1075" t="s">
        <v>189</v>
      </c>
      <c r="Y9" s="1075" t="s">
        <v>1229</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171</v>
      </c>
      <c r="BS9" s="1429"/>
      <c r="BT9" s="1281">
        <v>64236875</v>
      </c>
      <c r="BU9" s="1068" t="s">
        <v>241</v>
      </c>
      <c r="BV9" s="1070"/>
      <c r="BW9" s="1690"/>
      <c r="BX9" s="1690"/>
    </row>
    <row customHeight="1" ht="11.25">
      <c r="A10" s="1074" t="s">
        <v>1404</v>
      </c>
      <c r="B10" s="1075">
        <v>2008</v>
      </c>
      <c r="E10" s="1076" t="s">
        <v>1405</v>
      </c>
      <c r="F10" s="1093"/>
      <c r="G10" s="1076" t="s">
        <v>1406</v>
      </c>
      <c r="H10" s="1076" t="s">
        <v>1407</v>
      </c>
      <c r="I10" s="1076" t="s">
        <v>147</v>
      </c>
      <c r="J10" s="1067" t="s">
        <v>1408</v>
      </c>
      <c r="K10" s="1067" t="s">
        <v>1409</v>
      </c>
      <c r="O10" s="1076" t="s">
        <v>1410</v>
      </c>
      <c r="V10" s="371" t="s">
        <v>147</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177</v>
      </c>
      <c r="BS10" s="1429"/>
      <c r="BT10" s="1281">
        <v>64236876</v>
      </c>
      <c r="BU10" s="1068" t="s">
        <v>221</v>
      </c>
      <c r="BV10" s="1070"/>
      <c r="BW10" s="1690"/>
      <c r="BX10" s="1690"/>
    </row>
    <row customHeight="1" ht="11.25">
      <c r="A11" s="1074" t="s">
        <v>1420</v>
      </c>
      <c r="B11" s="1075">
        <v>2009</v>
      </c>
      <c r="E11" s="1076" t="s">
        <v>1421</v>
      </c>
      <c r="F11" s="1093"/>
      <c r="G11" s="1076" t="s">
        <v>1422</v>
      </c>
      <c r="H11" s="1076" t="s">
        <v>1423</v>
      </c>
      <c r="I11" s="1076" t="s">
        <v>148</v>
      </c>
      <c r="J11" s="1077" t="s">
        <v>1424</v>
      </c>
      <c r="K11" s="1099" t="s">
        <v>1425</v>
      </c>
      <c r="O11" s="1077" t="s">
        <v>1426</v>
      </c>
      <c r="V11" s="370" t="s">
        <v>148</v>
      </c>
      <c r="W11" s="275"/>
      <c r="X11" s="1084" t="s">
        <v>1396</v>
      </c>
      <c r="Y11" s="1075" t="s">
        <v>1427</v>
      </c>
      <c r="Z11" s="1091"/>
      <c r="AP11" s="1087" t="s">
        <v>189</v>
      </c>
      <c r="AQ11" s="1089" t="s">
        <v>189</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183</v>
      </c>
      <c r="BS11" s="1429"/>
      <c r="BW11" s="1690"/>
      <c r="BX11" s="1690"/>
    </row>
    <row customHeight="1" ht="11.25">
      <c r="A12" s="1074" t="s">
        <v>1434</v>
      </c>
      <c r="B12" s="1075">
        <v>2010</v>
      </c>
      <c r="E12" s="1076" t="s">
        <v>1435</v>
      </c>
      <c r="F12" s="1093"/>
      <c r="G12" s="1076" t="s">
        <v>1423</v>
      </c>
      <c r="I12" s="1076" t="s">
        <v>149</v>
      </c>
      <c r="J12" s="1077" t="s">
        <v>1436</v>
      </c>
      <c r="K12" s="1099" t="s">
        <v>1437</v>
      </c>
      <c r="O12" s="1077" t="s">
        <v>542</v>
      </c>
      <c r="V12" s="370" t="s">
        <v>149</v>
      </c>
      <c r="W12" s="1089"/>
      <c r="X12" s="1084" t="s">
        <v>1438</v>
      </c>
      <c r="Y12" s="1075" t="s">
        <v>1229</v>
      </c>
      <c r="AP12" s="1087"/>
      <c r="AW12" s="1120" t="s">
        <v>148</v>
      </c>
      <c r="AX12" s="1120" t="s">
        <v>148</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150</v>
      </c>
      <c r="K13" s="1099" t="s">
        <v>1395</v>
      </c>
      <c r="V13" s="370" t="s">
        <v>150</v>
      </c>
      <c r="W13" s="1089"/>
      <c r="X13" s="1089"/>
      <c r="Y13" s="1089"/>
      <c r="AW13" s="1120" t="s">
        <v>149</v>
      </c>
      <c r="AX13" s="1120" t="s">
        <v>149</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151</v>
      </c>
      <c r="J14" s="1067" t="s">
        <v>1453</v>
      </c>
      <c r="N14" s="1067" t="s">
        <v>1454</v>
      </c>
      <c r="V14" s="1083">
        <v>13</v>
      </c>
      <c r="W14" s="1084"/>
      <c r="X14" s="1084" t="s">
        <v>1262</v>
      </c>
      <c r="Y14" s="1075" t="s">
        <v>1229</v>
      </c>
      <c r="AW14" s="1120" t="s">
        <v>150</v>
      </c>
      <c r="AX14" s="1120" t="s">
        <v>150</v>
      </c>
      <c r="AZ14" s="1067" t="s">
        <v>1455</v>
      </c>
      <c r="BB14" s="1120" t="s">
        <v>1456</v>
      </c>
      <c r="BC14" s="1120" t="s">
        <v>1448</v>
      </c>
      <c r="BE14" s="1120">
        <v>2012</v>
      </c>
      <c r="BH14" s="1068" t="s">
        <v>1371</v>
      </c>
      <c r="BJ14" s="1217" t="s">
        <v>1457</v>
      </c>
      <c r="BL14" s="1217" t="s">
        <v>1457</v>
      </c>
      <c r="BN14" s="1068" t="s">
        <v>1458</v>
      </c>
      <c r="BQ14" s="1281">
        <v>4213782</v>
      </c>
      <c r="BR14" s="1068" t="s">
        <v>189</v>
      </c>
      <c r="BS14" s="1429"/>
      <c r="BT14" s="1070"/>
      <c r="BU14" s="1070"/>
      <c r="BV14" s="1070"/>
      <c r="BW14" s="1694"/>
      <c r="BX14" s="1690"/>
    </row>
    <row customHeight="1" ht="19.5">
      <c r="A15" s="1074" t="s">
        <v>1459</v>
      </c>
      <c r="B15" s="1075">
        <v>2013</v>
      </c>
      <c r="E15" s="1698" t="s">
        <v>1460</v>
      </c>
      <c r="G15" s="1067" t="s">
        <v>1461</v>
      </c>
      <c r="H15" s="1067" t="s">
        <v>1462</v>
      </c>
      <c r="I15" s="1078" t="s">
        <v>152</v>
      </c>
      <c r="J15" s="1089" t="s">
        <v>583</v>
      </c>
      <c r="N15" s="1158" t="s">
        <v>1463</v>
      </c>
      <c r="X15" s="1087"/>
      <c r="AW15" s="1120" t="s">
        <v>151</v>
      </c>
      <c r="AX15" s="1120" t="s">
        <v>151</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556</v>
      </c>
      <c r="N16" s="1158" t="s">
        <v>1472</v>
      </c>
      <c r="AW16" s="1120" t="s">
        <v>152</v>
      </c>
      <c r="AX16" s="1120" t="s">
        <v>152</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1273</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1303</v>
      </c>
      <c r="BR18" s="1159" t="s">
        <v>1304</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164</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1262</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295</v>
      </c>
    </row>
    <row customHeight="1" ht="21">
      <c r="A23" s="1074" t="s">
        <v>1539</v>
      </c>
      <c r="B23" s="1075">
        <v>2021</v>
      </c>
      <c r="AW23" s="1120" t="s">
        <v>1540</v>
      </c>
      <c r="AX23" s="1120" t="s">
        <v>1540</v>
      </c>
      <c r="AZ23" s="1120" t="s">
        <v>1541</v>
      </c>
      <c r="BB23" s="1120" t="s">
        <v>1542</v>
      </c>
      <c r="BC23" s="1120" t="s">
        <v>1240</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689</v>
      </c>
      <c r="AX27" s="1120" t="s">
        <v>1566</v>
      </c>
      <c r="BB27" s="1120" t="s">
        <v>1567</v>
      </c>
      <c r="BC27" s="1120" t="s">
        <v>1550</v>
      </c>
      <c r="BE27" s="1120">
        <v>2025</v>
      </c>
      <c r="BH27" s="1070" t="s">
        <v>28</v>
      </c>
      <c r="BJ27" s="1068" t="s">
        <v>1451</v>
      </c>
      <c r="BL27" s="1068" t="s">
        <v>1451</v>
      </c>
      <c r="BN27" s="1070" t="s">
        <v>28</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28</v>
      </c>
      <c r="BJ28" s="1068" t="s">
        <v>1458</v>
      </c>
      <c r="BL28" s="1068" t="s">
        <v>1458</v>
      </c>
      <c r="BN28" s="1070" t="s">
        <v>28</v>
      </c>
      <c r="BQ28" s="1281">
        <v>4190073</v>
      </c>
      <c r="BR28" s="1068" t="s">
        <v>1575</v>
      </c>
      <c r="BS28" s="1429"/>
      <c r="BV28" s="1070"/>
      <c r="BW28" s="1070"/>
    </row>
    <row customHeight="1" ht="11.25">
      <c r="A29" s="1074" t="s">
        <v>1576</v>
      </c>
      <c r="D29" s="1104" t="s">
        <v>1577</v>
      </c>
      <c r="E29" s="1105" t="str">
        <f>IF(TEMPLATE_GROUP="","",INDEX(StartDateList,MATCH(TEMPLATE_GROUP,CodeTemplateList,0),1))</f>
        <v>01.01.2025</v>
      </c>
      <c r="F29" s="1105" t="str">
        <f>IF(TEMPLATE_GROUP="","",INDEX(EndDateList,MATCH(TEMPLATE_GROUP,CodeTemplateList,0),1))</f>
        <v>31.12.2025</v>
      </c>
      <c r="H29" s="1106" t="s">
        <v>1578</v>
      </c>
      <c r="AX29" s="1120" t="s">
        <v>1579</v>
      </c>
      <c r="AZ29" s="1120" t="s">
        <v>1224</v>
      </c>
      <c r="BB29" s="1120" t="s">
        <v>1426</v>
      </c>
      <c r="BC29" s="1091"/>
      <c r="BE29" s="1120">
        <v>2027</v>
      </c>
      <c r="BJ29" s="1068" t="s">
        <v>1466</v>
      </c>
      <c r="BL29" s="1068" t="s">
        <v>1466</v>
      </c>
    </row>
    <row customHeight="1" ht="11.25">
      <c r="A30" s="1074" t="s">
        <v>1580</v>
      </c>
      <c r="D30" s="1107"/>
      <c r="E30" s="1108"/>
      <c r="F30" s="1108"/>
      <c r="AX30" s="1120" t="s">
        <v>1581</v>
      </c>
      <c r="AZ30" s="1120" t="s">
        <v>1251</v>
      </c>
      <c r="BE30" s="1120">
        <v>2028</v>
      </c>
      <c r="BJ30" s="1068" t="s">
        <v>1582</v>
      </c>
      <c r="BL30" s="1068" t="s">
        <v>1582</v>
      </c>
    </row>
    <row customHeight="1" ht="12.75">
      <c r="A31" s="1074" t="s">
        <v>1583</v>
      </c>
      <c r="D31" s="1101"/>
      <c r="E31" s="1102"/>
      <c r="F31" s="1102"/>
      <c r="H31" s="1109"/>
      <c r="AX31" s="1120" t="s">
        <v>1584</v>
      </c>
      <c r="AZ31" s="1120" t="s">
        <v>1585</v>
      </c>
      <c r="BE31" s="1120">
        <v>2029</v>
      </c>
      <c r="BJ31" s="1068" t="s">
        <v>1586</v>
      </c>
      <c r="BL31" s="1068" t="s">
        <v>1586</v>
      </c>
    </row>
    <row customHeight="1" ht="11.25">
      <c r="A32" s="1074" t="s">
        <v>1587</v>
      </c>
      <c r="D32" s="1104" t="s">
        <v>1588</v>
      </c>
      <c r="E32" s="1105" t="str">
        <f>IF(TEMPLATE_GROUP="","",INDEX(StartDateList,MATCH(TEMPLATE_GROUP,CodeTemplateList,0),1))</f>
        <v>01.01.2025</v>
      </c>
      <c r="F32" s="1105" t="str">
        <f>IF(TEMPLATE_GROUP="","",INDEX(EndDateList,MATCH(TEMPLATE_GROUP,CodeTemplateList,0),1))</f>
        <v>31.12.2025</v>
      </c>
      <c r="H32" s="1110" t="s">
        <v>1589</v>
      </c>
      <c r="O32" s="1074" t="s">
        <v>1223</v>
      </c>
      <c r="AX32" s="1120" t="s">
        <v>1590</v>
      </c>
      <c r="AZ32" s="1120" t="s">
        <v>1319</v>
      </c>
      <c r="BE32" s="1120">
        <v>2030</v>
      </c>
      <c r="BJ32" s="1068" t="s">
        <v>1475</v>
      </c>
      <c r="BL32" s="1068" t="s">
        <v>1475</v>
      </c>
    </row>
    <row customHeight="1" ht="11.25">
      <c r="A33" s="1074" t="s">
        <v>1591</v>
      </c>
      <c r="O33" s="1074" t="s">
        <v>1248</v>
      </c>
      <c r="AX33" s="1120" t="s">
        <v>1592</v>
      </c>
      <c r="AZ33" s="1120" t="s">
        <v>542</v>
      </c>
      <c r="BE33" s="1120">
        <v>2031</v>
      </c>
      <c r="BJ33" s="1068" t="s">
        <v>1482</v>
      </c>
      <c r="BL33" s="1068" t="s">
        <v>1482</v>
      </c>
    </row>
    <row customHeight="1" ht="11.25">
      <c r="A34" s="1074" t="s">
        <v>1593</v>
      </c>
      <c r="O34" s="1074" t="s">
        <v>1284</v>
      </c>
      <c r="AX34" s="1120" t="s">
        <v>1594</v>
      </c>
      <c r="BE34" s="1120">
        <v>2032</v>
      </c>
      <c r="BJ34" s="1068" t="s">
        <v>1493</v>
      </c>
      <c r="BL34" s="1068" t="s">
        <v>1493</v>
      </c>
    </row>
    <row customHeight="1" ht="11.25">
      <c r="A35" s="1074" t="s">
        <v>1595</v>
      </c>
      <c r="O35" s="1074" t="s">
        <v>1317</v>
      </c>
      <c r="AX35" s="1120" t="s">
        <v>1596</v>
      </c>
      <c r="AZ35" s="1067" t="s">
        <v>1597</v>
      </c>
      <c r="BE35" s="1120">
        <v>2033</v>
      </c>
      <c r="BL35" s="1068" t="s">
        <v>1598</v>
      </c>
    </row>
    <row customHeight="1" ht="11.25">
      <c r="A36" s="1870" t="s">
        <v>1599</v>
      </c>
      <c r="D36" s="1111" t="s">
        <v>1600</v>
      </c>
      <c r="E36" s="1112" t="s">
        <v>894</v>
      </c>
      <c r="F36" s="1113" t="str">
        <f>INDEX(E37:E41,MATCH(TEMPLATE_SPHERE,F37:F41,0))</f>
        <v>горячего водоснабжения</v>
      </c>
      <c r="G36" s="1113" t="str">
        <f>INDEX(G37:G41,MATCH(TEMPLATE_SPHERE,F37:F41,0))</f>
        <v>горячее водоснабжение</v>
      </c>
      <c r="O36" s="1074" t="s">
        <v>1342</v>
      </c>
      <c r="AX36" s="1120" t="s">
        <v>1601</v>
      </c>
      <c r="AZ36" s="1120" t="s">
        <v>542</v>
      </c>
      <c r="BE36" s="1120">
        <v>2034</v>
      </c>
      <c r="BL36" s="1068" t="s">
        <v>1602</v>
      </c>
    </row>
    <row customHeight="1" ht="11.25">
      <c r="A37" s="1074" t="s">
        <v>1603</v>
      </c>
      <c r="E37" s="407" t="s">
        <v>1604</v>
      </c>
      <c r="F37" s="1114" t="s">
        <v>808</v>
      </c>
      <c r="G37" s="407" t="s">
        <v>1605</v>
      </c>
      <c r="O37" s="1074" t="s">
        <v>1361</v>
      </c>
      <c r="AX37" s="1120" t="s">
        <v>1606</v>
      </c>
      <c r="AZ37" s="1120" t="s">
        <v>1250</v>
      </c>
      <c r="BE37" s="1120">
        <v>2035</v>
      </c>
    </row>
    <row customHeight="1" ht="11.25">
      <c r="A38" s="1074" t="s">
        <v>1607</v>
      </c>
      <c r="E38" s="407" t="s">
        <v>1608</v>
      </c>
      <c r="F38" s="1115" t="s">
        <v>854</v>
      </c>
      <c r="G38" s="407" t="s">
        <v>1609</v>
      </c>
      <c r="O38" s="1074" t="s">
        <v>1378</v>
      </c>
      <c r="AX38" s="1120" t="s">
        <v>1610</v>
      </c>
      <c r="AZ38" s="1120" t="s">
        <v>1285</v>
      </c>
      <c r="BE38" s="1120">
        <v>2036</v>
      </c>
      <c r="BH38" s="1067" t="s">
        <v>1611</v>
      </c>
      <c r="BJ38" s="1067" t="s">
        <v>1612</v>
      </c>
      <c r="BL38" s="1067" t="s">
        <v>1613</v>
      </c>
      <c r="BN38" s="1067" t="s">
        <v>1614</v>
      </c>
    </row>
    <row customHeight="1" ht="11.25">
      <c r="A39" s="1074" t="s">
        <v>1615</v>
      </c>
      <c r="E39" s="407" t="s">
        <v>1616</v>
      </c>
      <c r="F39" s="1115" t="s">
        <v>907</v>
      </c>
      <c r="G39" s="407" t="s">
        <v>1617</v>
      </c>
      <c r="O39" s="1074" t="s">
        <v>1394</v>
      </c>
      <c r="AX39" s="1120" t="s">
        <v>1618</v>
      </c>
      <c r="AZ39" s="1120" t="s">
        <v>1318</v>
      </c>
      <c r="BE39" s="1120">
        <v>2037</v>
      </c>
      <c r="BH39" s="1068" t="s">
        <v>1619</v>
      </c>
      <c r="BJ39" s="1217" t="s">
        <v>1619</v>
      </c>
      <c r="BL39" s="1217" t="s">
        <v>1619</v>
      </c>
      <c r="BN39" s="1068" t="s">
        <v>1620</v>
      </c>
    </row>
    <row customHeight="1" ht="11.25">
      <c r="A40" s="1074" t="s">
        <v>1621</v>
      </c>
      <c r="E40" s="407" t="s">
        <v>1622</v>
      </c>
      <c r="F40" s="1115" t="s">
        <v>894</v>
      </c>
      <c r="G40" s="407" t="s">
        <v>1623</v>
      </c>
      <c r="O40" s="1074" t="s">
        <v>1410</v>
      </c>
      <c r="AX40" s="1120" t="s">
        <v>1624</v>
      </c>
      <c r="BE40" s="1120">
        <v>2038</v>
      </c>
      <c r="BH40" s="1068" t="s">
        <v>1625</v>
      </c>
      <c r="BJ40" s="1217" t="s">
        <v>1027</v>
      </c>
      <c r="BL40" s="1217" t="s">
        <v>1027</v>
      </c>
      <c r="BN40" s="1068" t="s">
        <v>1061</v>
      </c>
    </row>
    <row customHeight="1" ht="11.25">
      <c r="A41" s="1074" t="s">
        <v>1626</v>
      </c>
      <c r="E41" s="407" t="s">
        <v>1627</v>
      </c>
      <c r="F41" s="1115" t="s">
        <v>1628</v>
      </c>
      <c r="G41" s="407" t="s">
        <v>1627</v>
      </c>
      <c r="O41" s="1074" t="s">
        <v>1426</v>
      </c>
      <c r="AX41" s="1120" t="s">
        <v>1629</v>
      </c>
      <c r="AZ41" s="1067" t="s">
        <v>1630</v>
      </c>
      <c r="BE41" s="1120">
        <v>2039</v>
      </c>
      <c r="BH41" s="1068" t="s">
        <v>1631</v>
      </c>
      <c r="BJ41" s="1217" t="s">
        <v>1023</v>
      </c>
      <c r="BL41" s="1217" t="s">
        <v>1023</v>
      </c>
      <c r="BN41" s="1068" t="s">
        <v>1048</v>
      </c>
    </row>
    <row customHeight="1" ht="11.25">
      <c r="A42" s="1074" t="s">
        <v>1632</v>
      </c>
      <c r="AX42" s="1120" t="s">
        <v>1633</v>
      </c>
      <c r="AZ42" s="1120" t="s">
        <v>1223</v>
      </c>
      <c r="BE42" s="1120">
        <v>2040</v>
      </c>
      <c r="BH42" s="1068" t="s">
        <v>1045</v>
      </c>
      <c r="BJ42" s="1217" t="s">
        <v>1025</v>
      </c>
      <c r="BL42" s="1217" t="s">
        <v>1025</v>
      </c>
      <c r="BN42" s="1068" t="s">
        <v>1634</v>
      </c>
    </row>
    <row customHeight="1" ht="11.25">
      <c r="A43" s="1074" t="s">
        <v>1635</v>
      </c>
      <c r="AX43" s="1120" t="s">
        <v>1636</v>
      </c>
      <c r="AZ43" s="1120" t="s">
        <v>1248</v>
      </c>
      <c r="BE43" s="1120">
        <v>2041</v>
      </c>
      <c r="BH43" s="1068" t="s">
        <v>1637</v>
      </c>
      <c r="BJ43" s="1217" t="s">
        <v>1631</v>
      </c>
      <c r="BL43" s="1217" t="s">
        <v>1631</v>
      </c>
      <c r="BN43" s="1068" t="s">
        <v>1638</v>
      </c>
    </row>
    <row customHeight="1" ht="11.25">
      <c r="A44" s="1074" t="s">
        <v>1639</v>
      </c>
      <c r="G44" s="1094">
        <f>YEAR(TODAY())</f>
        <v>2024</v>
      </c>
      <c r="I44" s="799" t="s">
        <v>1640</v>
      </c>
      <c r="J44" s="1089" t="s">
        <v>1641</v>
      </c>
      <c r="K44" s="1089" t="s">
        <v>1642</v>
      </c>
      <c r="AX44" s="1120" t="s">
        <v>1643</v>
      </c>
      <c r="AZ44" s="1120" t="s">
        <v>1284</v>
      </c>
      <c r="BE44" s="1120">
        <v>2042</v>
      </c>
      <c r="BH44" s="1068" t="s">
        <v>1644</v>
      </c>
      <c r="BJ44" s="1217" t="s">
        <v>1045</v>
      </c>
      <c r="BL44" s="1217" t="s">
        <v>1045</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1317</v>
      </c>
      <c r="BE45" s="1120">
        <v>2043</v>
      </c>
      <c r="BH45" s="1068" t="s">
        <v>1653</v>
      </c>
      <c r="BJ45" s="1217" t="s">
        <v>1039</v>
      </c>
      <c r="BL45" s="1217" t="s">
        <v>1039</v>
      </c>
      <c r="BN45" s="1068" t="s">
        <v>1654</v>
      </c>
    </row>
    <row customHeight="1" ht="11.25">
      <c r="A46" s="1074" t="s">
        <v>1655</v>
      </c>
      <c r="E46" s="407" t="s">
        <v>26</v>
      </c>
      <c r="F46" s="1114" t="s">
        <v>1656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1657</v>
      </c>
      <c r="AZ46" s="1120" t="s">
        <v>1342</v>
      </c>
      <c r="BE46" s="1120">
        <v>2044</v>
      </c>
      <c r="BH46" s="1068" t="s">
        <v>1048</v>
      </c>
      <c r="BJ46" s="1217" t="s">
        <v>1029</v>
      </c>
      <c r="BL46" s="1217" t="s">
        <v>1029</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1661</v>
      </c>
      <c r="AZ47" s="1120" t="s">
        <v>1361</v>
      </c>
      <c r="BE47" s="1120">
        <v>2045</v>
      </c>
      <c r="BH47" s="1068" t="s">
        <v>1634</v>
      </c>
      <c r="BJ47" s="1217" t="s">
        <v>1031</v>
      </c>
      <c r="BL47" s="1217" t="s">
        <v>1031</v>
      </c>
      <c r="BN47" s="1068" t="s">
        <v>1662</v>
      </c>
    </row>
    <row customHeight="1" ht="11.25">
      <c r="A48" s="1074" t="s">
        <v>1663</v>
      </c>
      <c r="E48" s="407" t="s">
        <v>1664</v>
      </c>
      <c r="F48" s="1115" t="s">
        <v>1665</v>
      </c>
      <c r="G48" s="1116" t="str">
        <f>_xlfn.IFERROR(IF(f_year="","01.01."&amp;CURRENT_YEAR,"01.01."&amp;f_year),"01.01."&amp;CURRENT_YEAR)</f>
        <v>01.01.2024</v>
      </c>
      <c r="H48" s="1116" t="str">
        <f>_xlfn.IFERROR(IF(f_year="","31.12."&amp;CURRENT_YEAR,"31.12."&amp;f_year),"31.12."&amp;CURRENT_YEAR)</f>
        <v>31.12.2024</v>
      </c>
      <c r="I48" s="1742">
        <f>IF(f_year="",TRUE,FALSE)</f>
        <v>1</v>
      </c>
      <c r="J48" s="1745" t="s">
        <v>1666</v>
      </c>
      <c r="K48" s="1746"/>
      <c r="AX48" s="1120" t="s">
        <v>1667</v>
      </c>
      <c r="AZ48" s="1120" t="s">
        <v>1378</v>
      </c>
      <c r="BE48" s="1120">
        <v>2046</v>
      </c>
      <c r="BH48" s="1068" t="s">
        <v>1638</v>
      </c>
      <c r="BJ48" s="1217" t="s">
        <v>1033</v>
      </c>
      <c r="BL48" s="1217" t="s">
        <v>1033</v>
      </c>
      <c r="BN48" s="1068" t="s">
        <v>1668</v>
      </c>
    </row>
    <row customHeight="1" ht="11.25">
      <c r="A49" s="1074" t="s">
        <v>1669</v>
      </c>
      <c r="E49" s="407" t="s">
        <v>1670</v>
      </c>
      <c r="F49" s="1115" t="s">
        <v>1671</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1672</v>
      </c>
      <c r="AZ49" s="1120" t="s">
        <v>1394</v>
      </c>
      <c r="BE49" s="1120">
        <v>2047</v>
      </c>
      <c r="BH49" s="1068" t="s">
        <v>1049</v>
      </c>
      <c r="BJ49" s="1217" t="s">
        <v>1035</v>
      </c>
      <c r="BL49" s="1217" t="s">
        <v>1035</v>
      </c>
    </row>
    <row customHeight="1" ht="11.25">
      <c r="A50" s="1074" t="s">
        <v>1673</v>
      </c>
      <c r="E50" s="407" t="s">
        <v>1674</v>
      </c>
      <c r="F50" s="1115" t="s">
        <v>1019</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1675</v>
      </c>
      <c r="AZ50" s="1120" t="s">
        <v>1410</v>
      </c>
      <c r="BE50" s="1120">
        <v>2048</v>
      </c>
      <c r="BH50" s="1068" t="s">
        <v>1645</v>
      </c>
      <c r="BJ50" s="1217" t="s">
        <v>1037</v>
      </c>
      <c r="BL50" s="1217" t="s">
        <v>1037</v>
      </c>
    </row>
    <row customHeight="1" ht="11.25">
      <c r="A51" s="1074" t="s">
        <v>1676</v>
      </c>
      <c r="E51" s="407" t="s">
        <v>1677</v>
      </c>
      <c r="F51" s="1115" t="s">
        <v>1648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1426</v>
      </c>
      <c r="BE51" s="1120">
        <v>2049</v>
      </c>
      <c r="BH51" s="1068" t="s">
        <v>1654</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1683</v>
      </c>
      <c r="AZ52" s="1120" t="s">
        <v>542</v>
      </c>
      <c r="BE52" s="1120">
        <v>2050</v>
      </c>
      <c r="BH52" s="1068" t="s">
        <v>1658</v>
      </c>
      <c r="BJ52" s="1217" t="s">
        <v>1048</v>
      </c>
      <c r="BL52" s="1217" t="s">
        <v>1048</v>
      </c>
    </row>
    <row customHeight="1" ht="11.25">
      <c r="A53" s="1074" t="s">
        <v>1684</v>
      </c>
      <c r="E53" s="407" t="s">
        <v>1685</v>
      </c>
      <c r="F53" s="1115" t="s">
        <v>1685</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1686</v>
      </c>
      <c r="K53" s="1746"/>
      <c r="AX53" s="1120" t="s">
        <v>1687</v>
      </c>
      <c r="BE53" s="1120">
        <v>2051</v>
      </c>
      <c r="BH53" s="1068" t="s">
        <v>1662</v>
      </c>
      <c r="BJ53" s="1217" t="s">
        <v>1634</v>
      </c>
      <c r="BL53" s="1217" t="s">
        <v>1634</v>
      </c>
    </row>
    <row customHeight="1" ht="11.25">
      <c r="A54" s="1074" t="s">
        <v>1688</v>
      </c>
      <c r="AX54" s="1120" t="s">
        <v>1689</v>
      </c>
      <c r="AZ54" s="1067" t="s">
        <v>1690</v>
      </c>
      <c r="BE54" s="1120">
        <v>2052</v>
      </c>
      <c r="BH54" s="1068" t="s">
        <v>1668</v>
      </c>
      <c r="BJ54" s="1217" t="s">
        <v>1638</v>
      </c>
      <c r="BL54" s="1217" t="s">
        <v>1638</v>
      </c>
    </row>
    <row customHeight="1" ht="11.25">
      <c r="A55" s="1074" t="s">
        <v>1691</v>
      </c>
      <c r="AX55" s="1120" t="s">
        <v>1692</v>
      </c>
      <c r="AZ55" s="1120" t="s">
        <v>1225</v>
      </c>
      <c r="BE55" s="1120">
        <v>2053</v>
      </c>
      <c r="BH55" s="1070" t="s">
        <v>28</v>
      </c>
      <c r="BJ55" s="1217" t="s">
        <v>1049</v>
      </c>
      <c r="BL55" s="1217" t="s">
        <v>1049</v>
      </c>
    </row>
    <row customHeight="1" ht="11.25">
      <c r="A56" s="1074" t="s">
        <v>1693</v>
      </c>
      <c r="D56" s="1118" t="s">
        <v>1694</v>
      </c>
      <c r="E56" s="1095" t="s">
        <v>110</v>
      </c>
      <c r="F56" s="1074" t="s">
        <v>1695</v>
      </c>
      <c r="AX56" s="1120" t="s">
        <v>1696</v>
      </c>
      <c r="AZ56" s="1120" t="s">
        <v>1252</v>
      </c>
      <c r="BE56" s="1120">
        <v>2054</v>
      </c>
      <c r="BH56" s="1070" t="s">
        <v>28</v>
      </c>
      <c r="BJ56" s="1217" t="s">
        <v>1645</v>
      </c>
      <c r="BL56" s="1217" t="s">
        <v>1645</v>
      </c>
    </row>
    <row customHeight="1" ht="11.25">
      <c r="A57" s="1074" t="s">
        <v>1697</v>
      </c>
      <c r="D57" s="1118" t="s">
        <v>1698</v>
      </c>
      <c r="E57" s="1095" t="s">
        <v>110</v>
      </c>
      <c r="F57" s="1074" t="s">
        <v>1695</v>
      </c>
      <c r="AX57" s="1120" t="s">
        <v>1699</v>
      </c>
      <c r="AZ57" s="1120" t="s">
        <v>1287</v>
      </c>
      <c r="BE57" s="1120">
        <v>2055</v>
      </c>
      <c r="BJ57" s="1217" t="s">
        <v>1654</v>
      </c>
      <c r="BL57" s="1217" t="s">
        <v>1654</v>
      </c>
    </row>
    <row customHeight="1" ht="11.25">
      <c r="A58" s="1074" t="s">
        <v>1700</v>
      </c>
      <c r="D58" s="1118" t="s">
        <v>1701</v>
      </c>
      <c r="E58" s="1095" t="s">
        <v>110</v>
      </c>
      <c r="F58" s="1074" t="s">
        <v>1695</v>
      </c>
      <c r="AX58" s="1120" t="s">
        <v>1702</v>
      </c>
      <c r="BE58" s="1120">
        <v>2056</v>
      </c>
      <c r="BJ58" s="1217" t="s">
        <v>1658</v>
      </c>
      <c r="BL58" s="1217" t="s">
        <v>1658</v>
      </c>
    </row>
    <row customHeight="1" ht="11.25">
      <c r="A59" s="1074" t="s">
        <v>1703</v>
      </c>
      <c r="D59" s="1118" t="s">
        <v>130</v>
      </c>
      <c r="E59" s="1095" t="s">
        <v>1590</v>
      </c>
      <c r="F59" s="1074" t="s">
        <v>1704</v>
      </c>
      <c r="AX59" s="1120" t="s">
        <v>1705</v>
      </c>
      <c r="AZ59" s="1067" t="s">
        <v>1706</v>
      </c>
      <c r="BE59" s="1120">
        <v>2057</v>
      </c>
      <c r="BJ59" s="1217" t="s">
        <v>1662</v>
      </c>
      <c r="BL59" s="1217" t="s">
        <v>1662</v>
      </c>
    </row>
    <row customHeight="1" ht="11.25">
      <c r="A60" s="1074" t="s">
        <v>1707</v>
      </c>
      <c r="D60" s="1118" t="s">
        <v>1708</v>
      </c>
      <c r="E60" s="1095" t="s">
        <v>1590</v>
      </c>
      <c r="F60" s="1074" t="s">
        <v>1704</v>
      </c>
      <c r="AX60" s="1120" t="s">
        <v>1709</v>
      </c>
      <c r="AZ60" s="1120" t="s">
        <v>1226</v>
      </c>
      <c r="BE60" s="1120">
        <v>2058</v>
      </c>
      <c r="BJ60" s="1217" t="s">
        <v>1668</v>
      </c>
      <c r="BL60" s="1217" t="s">
        <v>1668</v>
      </c>
    </row>
    <row customHeight="1" ht="11.25">
      <c r="A61" s="1074" t="s">
        <v>1710</v>
      </c>
      <c r="D61" s="1118" t="s">
        <v>1711</v>
      </c>
      <c r="E61" s="1095" t="s">
        <v>1590</v>
      </c>
      <c r="F61" s="1074" t="s">
        <v>1704</v>
      </c>
      <c r="AX61" s="1120" t="s">
        <v>1712</v>
      </c>
      <c r="AZ61" s="1120" t="s">
        <v>1253</v>
      </c>
      <c r="BE61" s="1120">
        <v>2059</v>
      </c>
      <c r="BL61" s="1217" t="s">
        <v>1041</v>
      </c>
    </row>
    <row customHeight="1" ht="11.25">
      <c r="A62" s="1074" t="s">
        <v>1713</v>
      </c>
      <c r="D62" s="1118" t="s">
        <v>129</v>
      </c>
      <c r="E62" s="1095">
        <v>30</v>
      </c>
      <c r="F62" s="1074" t="s">
        <v>1704</v>
      </c>
      <c r="AZ62" s="1120" t="s">
        <v>1288</v>
      </c>
      <c r="BE62" s="1120">
        <v>2060</v>
      </c>
      <c r="BL62" s="1217" t="s">
        <v>1043</v>
      </c>
    </row>
    <row customHeight="1" ht="11.25">
      <c r="A63" s="1074" t="s">
        <v>1714</v>
      </c>
      <c r="D63" s="1118" t="s">
        <v>1715</v>
      </c>
      <c r="E63" s="1095">
        <v>30</v>
      </c>
      <c r="F63" s="1074" t="s">
        <v>1704</v>
      </c>
      <c r="AZ63" s="1120" t="s">
        <v>1320</v>
      </c>
      <c r="BE63" s="1120">
        <v>2061</v>
      </c>
    </row>
    <row customHeight="1" ht="11.25">
      <c r="A64" s="1074" t="s">
        <v>1716</v>
      </c>
      <c r="D64" s="1118" t="s">
        <v>1717</v>
      </c>
      <c r="E64" s="1095">
        <v>30</v>
      </c>
      <c r="F64" s="1074" t="s">
        <v>1704</v>
      </c>
      <c r="AZ64" s="1120" t="s">
        <v>1343</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1227</v>
      </c>
      <c r="BE67" s="1120">
        <v>2065</v>
      </c>
    </row>
    <row customHeight="1" ht="11.25">
      <c r="A68" s="1074" t="s">
        <v>1722</v>
      </c>
      <c r="AZ68" s="1120" t="s">
        <v>1254</v>
      </c>
      <c r="BE68" s="1120">
        <v>2066</v>
      </c>
      <c r="BH68" s="1067" t="s">
        <v>1723</v>
      </c>
      <c r="BJ68" s="1067" t="s">
        <v>1724</v>
      </c>
      <c r="BL68" s="1067" t="s">
        <v>1725</v>
      </c>
      <c r="BN68" s="1067" t="s">
        <v>1726</v>
      </c>
    </row>
    <row customHeight="1" ht="11.25">
      <c r="A69" s="1074" t="s">
        <v>1727</v>
      </c>
      <c r="AZ69" s="1120" t="s">
        <v>1289</v>
      </c>
      <c r="BE69" s="1120">
        <v>2067</v>
      </c>
      <c r="BH69" s="1068" t="s">
        <v>1728</v>
      </c>
      <c r="BI69" s="1117" t="s">
        <v>108</v>
      </c>
      <c r="BJ69" s="1068" t="s">
        <v>1729</v>
      </c>
      <c r="BK69" s="1117" t="s">
        <v>108</v>
      </c>
      <c r="BL69" s="1068" t="s">
        <v>1730</v>
      </c>
      <c r="BM69" s="1070" t="s">
        <v>108</v>
      </c>
      <c r="BN69" s="1068" t="s">
        <v>1731</v>
      </c>
    </row>
    <row customHeight="1" ht="11.25">
      <c r="A70" s="1074" t="s">
        <v>1732</v>
      </c>
      <c r="AZ70" s="1120" t="s">
        <v>1321</v>
      </c>
      <c r="BE70" s="1120">
        <v>2068</v>
      </c>
      <c r="BH70" s="1068" t="s">
        <v>1733</v>
      </c>
      <c r="BJ70" s="1068" t="s">
        <v>1734</v>
      </c>
      <c r="BL70" s="1068" t="s">
        <v>1735</v>
      </c>
      <c r="BN70" s="1068" t="s">
        <v>1736</v>
      </c>
    </row>
    <row customHeight="1" ht="11.25">
      <c r="A71" s="1074" t="s">
        <v>1737</v>
      </c>
      <c r="AZ71" s="1120" t="s">
        <v>1323</v>
      </c>
      <c r="BE71" s="1120">
        <v>2069</v>
      </c>
      <c r="BH71" s="1068" t="s">
        <v>1738</v>
      </c>
      <c r="BI71" s="1117" t="s">
        <v>89</v>
      </c>
      <c r="BJ71" s="1068" t="s">
        <v>1739</v>
      </c>
      <c r="BK71" s="1117" t="s">
        <v>89</v>
      </c>
      <c r="BL71" s="1068" t="s">
        <v>1740</v>
      </c>
      <c r="BM71" s="1070" t="s">
        <v>89</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110</v>
      </c>
      <c r="BJ73" s="1068" t="s">
        <v>1747</v>
      </c>
      <c r="BK73" s="1117" t="s">
        <v>110</v>
      </c>
      <c r="BL73" s="1068" t="s">
        <v>1748</v>
      </c>
      <c r="BM73" s="1070" t="s">
        <v>110</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1236</v>
      </c>
      <c r="BH76" s="1068" t="s">
        <v>1759</v>
      </c>
      <c r="BJ76" s="1068" t="s">
        <v>1760</v>
      </c>
      <c r="BL76" s="1068" t="s">
        <v>1761</v>
      </c>
    </row>
    <row customHeight="1" ht="11.25">
      <c r="A77" s="1074" t="s">
        <v>1762</v>
      </c>
      <c r="AZ77" s="1120" t="s">
        <v>1264</v>
      </c>
    </row>
    <row customHeight="1" ht="11.25">
      <c r="A78" s="1074" t="s">
        <v>1763</v>
      </c>
      <c r="AZ78" s="1120" t="s">
        <v>1296</v>
      </c>
    </row>
    <row customHeight="1" ht="11.25">
      <c r="A79" s="1074" t="s">
        <v>1764</v>
      </c>
      <c r="AZ79" s="1120" t="s">
        <v>1327</v>
      </c>
      <c r="BH79" s="1067" t="s">
        <v>1765</v>
      </c>
      <c r="BJ79" s="1067" t="s">
        <v>1766</v>
      </c>
      <c r="BL79" s="1067" t="s">
        <v>1767</v>
      </c>
    </row>
    <row customHeight="1" ht="11.25">
      <c r="A80" s="1074" t="s">
        <v>16</v>
      </c>
      <c r="AZ80" s="1120" t="s">
        <v>1348</v>
      </c>
      <c r="BH80" s="1068" t="s">
        <v>1768</v>
      </c>
      <c r="BJ80" s="1068" t="s">
        <v>1769</v>
      </c>
      <c r="BL80" s="1068" t="s">
        <v>1770</v>
      </c>
    </row>
    <row customHeight="1" ht="11.25">
      <c r="A81" s="1074" t="s">
        <v>1771</v>
      </c>
      <c r="AZ81" s="1120" t="s">
        <v>1365</v>
      </c>
      <c r="BH81" s="1068" t="s">
        <v>1772</v>
      </c>
      <c r="BJ81" s="1068" t="s">
        <v>1773</v>
      </c>
      <c r="BL81" s="1068" t="s">
        <v>1774</v>
      </c>
    </row>
    <row customHeight="1" ht="11.25">
      <c r="A82" s="1074" t="s">
        <v>1775</v>
      </c>
      <c r="AZ82" s="1120" t="s">
        <v>1380</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1019</v>
      </c>
    </row>
    <row customHeight="1" ht="11.25">
      <c r="A91" s="1074" t="s">
        <v>1804</v>
      </c>
      <c r="AZ91" s="1120" t="s">
        <v>1055</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571</v>
      </c>
      <c r="BH108" s="1068" t="s">
        <v>1857</v>
      </c>
      <c r="BJ108" s="1068" t="s">
        <v>1858</v>
      </c>
      <c r="BL108" s="1068" t="s">
        <v>1512</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542</v>
      </c>
    </row>
    <row customHeight="1" ht="11.25">
      <c r="AZ116" s="1901" t="s">
        <v>1846</v>
      </c>
      <c r="BA116" s="1902" t="s">
        <v>1847</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C0B99-EA47-D73A-837D-D72F0E6214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Тюменская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"УСТЭК"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1863</v>
      </c>
      <c r="F13" s="1521" t="s">
        <v>308</v>
      </c>
      <c r="G13" s="474"/>
      <c r="H13" s="1533"/>
      <c r="J13" s="455">
        <v>19</v>
      </c>
    </row>
    <row customHeight="1" ht="19.95">
      <c r="A14" s="502"/>
      <c r="B14" s="502"/>
      <c r="C14" s="457"/>
      <c r="D14" s="1523" t="s">
        <v>709</v>
      </c>
      <c r="E14" s="1524" t="s">
        <v>1864</v>
      </c>
      <c r="F14" s="1526"/>
      <c r="G14" s="1525" t="s">
        <v>1865</v>
      </c>
      <c r="H14" s="1533"/>
      <c r="J14" s="455">
        <v>19</v>
      </c>
    </row>
    <row customHeight="1" ht="19.95">
      <c r="A15" s="502"/>
      <c r="B15" s="502"/>
      <c r="C15" s="457"/>
      <c r="D15" s="1523" t="s">
        <v>309</v>
      </c>
      <c r="E15" s="1524" t="s">
        <v>1866</v>
      </c>
      <c r="F15" s="1526"/>
      <c r="G15" s="1525" t="s">
        <v>1867</v>
      </c>
      <c r="H15" s="1533"/>
      <c r="J15" s="455">
        <v>19</v>
      </c>
    </row>
    <row customHeight="1" ht="24">
      <c r="A16" s="502"/>
      <c r="B16" s="502"/>
      <c r="C16" s="457"/>
      <c r="D16" s="1523" t="s">
        <v>312</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90</v>
      </c>
      <c r="E18" s="1527" t="s">
        <v>1872</v>
      </c>
      <c r="F18" s="1526"/>
      <c r="G18" s="474" t="s">
        <v>1871</v>
      </c>
      <c r="H18" s="1533"/>
      <c r="I18" s="852"/>
      <c r="J18" s="455">
        <v>46</v>
      </c>
    </row>
    <row customHeight="1" ht="23.25">
      <c r="A19" s="502"/>
      <c r="B19" s="502"/>
      <c r="C19" s="457"/>
      <c r="D19" s="1520" t="s">
        <v>110</v>
      </c>
      <c r="E19" s="1527" t="s">
        <v>1873</v>
      </c>
      <c r="F19" s="1521" t="s">
        <v>308</v>
      </c>
      <c r="G19" s="2471" t="s">
        <v>1874</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1875</v>
      </c>
      <c r="F22" s="1526"/>
      <c r="G22" s="474" t="s">
        <v>1876</v>
      </c>
      <c r="H22" s="1532"/>
      <c r="J22" s="501">
        <v>25</v>
      </c>
    </row>
    <row s="501" customFormat="1" customHeight="1" ht="19.95">
      <c r="A23" s="502"/>
      <c r="B23" s="502"/>
      <c r="C23" s="502"/>
      <c r="D23" s="1520" t="s">
        <v>92</v>
      </c>
      <c r="E23" s="1527" t="s">
        <v>1877</v>
      </c>
      <c r="F23" s="1531"/>
      <c r="G23" s="474" t="s">
        <v>1878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B7F5B-60EA-E693-8B6F-5917C422FC2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1879</v>
      </c>
      <c r="G8" s="1540" t="s">
        <v>48</v>
      </c>
      <c r="H8" s="1540" t="s">
        <v>50</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FC72E-7206-9872-6C03-CCA645C994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АО "УСТЭК"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"УСТЭК"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81F95-2E56-B315-3D7A-5D5B4CE2A2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АО "УСТЭК"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"УСТЭК"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0D573-9E45-9105-DB09-3F7157D09A8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Тюменская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Тюменская область</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02DEA-9545-8B09-1836-599537F2639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1897</v>
      </c>
      <c r="F9" s="2209"/>
      <c r="G9" s="2209"/>
      <c r="H9" s="2209"/>
      <c r="I9" s="2209"/>
      <c r="M9" s="121">
        <v>28</v>
      </c>
    </row>
    <row customHeight="1" ht="24">
      <c r="D10" s="2209"/>
      <c r="E10" s="127" t="s">
        <v>1898</v>
      </c>
      <c r="F10" s="127" t="s">
        <v>1899</v>
      </c>
      <c r="G10" s="127" t="s">
        <v>1900</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B237B-77EE-5A6B-3193-A52FE207488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87</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889E2-80BD-2D93-E65F-56F485793D2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F9A12-86CE-9A94-2083-44544D7107F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F0A65-2D71-B1EE-0F9B-57B73750F98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1924</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1942</v>
      </c>
    </row>
    <row r="139" s="1850" customFormat="1" customHeight="1" ht="45">
      <c r="A139" s="1806"/>
      <c r="B139" s="1160"/>
      <c r="C139" s="412"/>
      <c r="D139" s="89"/>
      <c r="E139" s="2572"/>
      <c r="F139" s="2108" t="s">
        <v>108</v>
      </c>
      <c r="G139" s="2575" t="s">
        <v>28</v>
      </c>
      <c r="H139" s="289"/>
      <c r="I139" s="637" t="s">
        <v>108</v>
      </c>
      <c r="J139" s="1807" t="s">
        <v>1943</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34A6F-8212-BFA6-21B3-ECC153B4C0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1952</v>
      </c>
      <c r="B1" s="846"/>
      <c r="C1" s="982" t="s">
        <v>1953</v>
      </c>
      <c r="D1" s="980" t="s">
        <v>808</v>
      </c>
      <c r="E1" s="980" t="s">
        <v>854</v>
      </c>
      <c r="F1" s="980" t="s">
        <v>907</v>
      </c>
      <c r="G1" s="980" t="s">
        <v>894</v>
      </c>
      <c r="H1" s="980" t="s">
        <v>1628</v>
      </c>
    </row>
    <row customHeight="1" ht="9">
      <c r="A2" s="983" t="s">
        <v>1954</v>
      </c>
      <c r="B2" s="983"/>
      <c r="C2" s="984" t="str">
        <f>INDEX(TEMPLATE_NUMBER_FORM_LIST,MATCH(TEMPLATE_SPHERE,TEMPLATE_SPHERE_LIST,0))</f>
        <v>10</v>
      </c>
      <c r="D2" s="983" t="s">
        <v>1477</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1956</v>
      </c>
      <c r="B4" s="846" t="s">
        <v>109</v>
      </c>
      <c r="C4" s="984" t="str">
        <f>IF(TEMPLATE_SPHERE="HEAT",D4,IF(TEMPLATE_SPHERE="TKO",H4,E4))</f>
        <v>Форма 1. Информация об организации, осуществляющей горячее водоснабжение (общая информация)</v>
      </c>
      <c r="D4" s="983" t="s">
        <v>1957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1958</v>
      </c>
    </row>
    <row customHeight="1" ht="117">
      <c r="A5" s="846" t="s">
        <v>1959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1961</v>
      </c>
    </row>
    <row customHeight="1" ht="90">
      <c r="A6" s="846" t="s">
        <v>1962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1964</v>
      </c>
      <c r="E7" s="846" t="s">
        <v>1965</v>
      </c>
      <c r="F7" s="986"/>
      <c r="G7" s="986"/>
      <c r="H7" s="986"/>
    </row>
    <row customHeight="1" ht="108">
      <c r="A8" s="846" t="s">
        <v>1966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1165</v>
      </c>
      <c r="E8" s="846" t="s">
        <v>1967</v>
      </c>
      <c r="F8" s="986"/>
      <c r="G8" s="986"/>
      <c r="H8" s="986"/>
    </row>
    <row customHeight="1" ht="99">
      <c r="A9" s="846" t="s">
        <v>1968</v>
      </c>
      <c r="B9" s="846"/>
      <c r="C9" s="846" t="s">
        <v>1969</v>
      </c>
      <c r="D9" s="846"/>
      <c r="E9" s="846"/>
      <c r="F9" s="986"/>
      <c r="G9" s="986"/>
      <c r="H9" s="986"/>
    </row>
    <row customHeight="1" ht="126">
      <c r="A10" s="846" t="s">
        <v>1970</v>
      </c>
      <c r="B10" s="846"/>
      <c r="C10" s="846" t="s">
        <v>1971</v>
      </c>
      <c r="D10" s="846"/>
      <c r="E10" s="846"/>
      <c r="F10" s="986"/>
      <c r="G10" s="986"/>
      <c r="H10" s="986"/>
    </row>
    <row customHeight="1" ht="108">
      <c r="A11" s="846" t="s">
        <v>1972</v>
      </c>
      <c r="B11" s="846"/>
      <c r="C11" s="846" t="s">
        <v>1973</v>
      </c>
      <c r="D11" s="846"/>
      <c r="E11" s="846"/>
      <c r="F11" s="986"/>
      <c r="G11" s="986"/>
      <c r="H11" s="986"/>
    </row>
    <row customHeight="1" ht="54">
      <c r="A12" s="846" t="s">
        <v>1974</v>
      </c>
      <c r="B12" s="846"/>
      <c r="C12" s="846" t="s">
        <v>1975</v>
      </c>
      <c r="D12" s="846"/>
      <c r="E12" s="846"/>
      <c r="F12" s="986"/>
      <c r="G12" s="986"/>
      <c r="H12" s="986"/>
    </row>
    <row customHeight="1" ht="45">
      <c r="A13" s="846" t="s">
        <v>1976</v>
      </c>
      <c r="B13" s="846"/>
      <c r="C13" s="846" t="s">
        <v>1977</v>
      </c>
      <c r="D13" s="846"/>
      <c r="E13" s="846"/>
      <c r="F13" s="986"/>
      <c r="G13" s="986"/>
      <c r="H13" s="986"/>
    </row>
    <row customHeight="1" ht="117">
      <c r="A14" s="846" t="s">
        <v>1978</v>
      </c>
      <c r="B14" s="846"/>
      <c r="C14" s="846" t="s">
        <v>1979</v>
      </c>
      <c r="D14" s="846"/>
      <c r="E14" s="846"/>
      <c r="F14" s="986"/>
      <c r="G14" s="986"/>
      <c r="H14" s="986"/>
    </row>
    <row customHeight="1" ht="117">
      <c r="A15" s="846" t="s">
        <v>1980</v>
      </c>
      <c r="B15" s="846"/>
      <c r="C15" s="846" t="s">
        <v>1981</v>
      </c>
      <c r="D15" s="846"/>
      <c r="E15" s="846"/>
      <c r="F15" s="986"/>
      <c r="G15" s="986"/>
      <c r="H15" s="986"/>
    </row>
    <row customHeight="1" ht="63">
      <c r="A16" s="846" t="s">
        <v>1982</v>
      </c>
      <c r="B16" s="846"/>
      <c r="C16" s="846" t="s">
        <v>1983</v>
      </c>
      <c r="D16" s="846"/>
      <c r="E16" s="846"/>
      <c r="F16" s="986"/>
      <c r="G16" s="986"/>
      <c r="H16" s="986"/>
    </row>
    <row customHeight="1" ht="54">
      <c r="A17" s="846" t="s">
        <v>1984</v>
      </c>
      <c r="B17" s="846"/>
      <c r="C17" s="984" t="s">
        <v>1985</v>
      </c>
      <c r="D17" s="846"/>
      <c r="E17" s="846"/>
      <c r="F17" s="986"/>
      <c r="G17" s="986"/>
      <c r="H17" s="986"/>
    </row>
    <row customHeight="1" ht="27">
      <c r="A18" s="846" t="s">
        <v>1986</v>
      </c>
      <c r="B18" s="846"/>
      <c r="C18" s="984" t="s">
        <v>1987</v>
      </c>
      <c r="D18" s="846"/>
      <c r="E18" s="846"/>
      <c r="F18" s="986"/>
      <c r="G18" s="986"/>
      <c r="H18" s="986"/>
    </row>
    <row customHeight="1" ht="54">
      <c r="A19" s="846" t="s">
        <v>1988</v>
      </c>
      <c r="B19" s="846"/>
      <c r="C19" s="984" t="s">
        <v>1989</v>
      </c>
      <c r="D19" s="846"/>
      <c r="E19" s="846"/>
      <c r="F19" s="986"/>
      <c r="G19" s="986"/>
      <c r="H19" s="986"/>
    </row>
    <row customHeight="1" ht="36">
      <c r="A20" s="846" t="s">
        <v>1990</v>
      </c>
      <c r="B20" s="846"/>
      <c r="C20" s="984" t="s">
        <v>1991</v>
      </c>
      <c r="D20" s="846"/>
      <c r="E20" s="846"/>
      <c r="F20" s="986"/>
      <c r="G20" s="986"/>
      <c r="H20" s="986"/>
    </row>
    <row customHeight="1" ht="36">
      <c r="A21" s="846" t="s">
        <v>1992</v>
      </c>
      <c r="B21" s="846"/>
      <c r="C21" s="984" t="s">
        <v>1993</v>
      </c>
      <c r="D21" s="846"/>
      <c r="E21" s="846"/>
      <c r="F21" s="986"/>
      <c r="G21" s="986"/>
      <c r="H21" s="986"/>
    </row>
    <row customHeight="1" ht="27">
      <c r="A22" s="846" t="s">
        <v>1994</v>
      </c>
      <c r="B22" s="846"/>
      <c r="C22" s="984" t="s">
        <v>1995</v>
      </c>
      <c r="D22" s="846"/>
      <c r="E22" s="846"/>
      <c r="F22" s="986"/>
      <c r="G22" s="986"/>
      <c r="H22" s="986"/>
    </row>
    <row customHeight="1" ht="36">
      <c r="A23" s="846" t="s">
        <v>1996</v>
      </c>
      <c r="B23" s="846"/>
      <c r="C23" s="984" t="s">
        <v>1997</v>
      </c>
      <c r="D23" s="846"/>
      <c r="E23" s="846"/>
      <c r="F23" s="986"/>
      <c r="G23" s="986"/>
      <c r="H23" s="986"/>
    </row>
    <row customHeight="1" ht="28.5">
      <c r="A24" s="846" t="s">
        <v>1998</v>
      </c>
      <c r="B24" s="846"/>
      <c r="C24" s="984" t="s">
        <v>1999</v>
      </c>
      <c r="D24" s="846"/>
      <c r="E24" s="846"/>
      <c r="F24" s="986"/>
      <c r="G24" s="986"/>
      <c r="H24" s="986"/>
    </row>
    <row customHeight="1" ht="36">
      <c r="A25" s="846" t="s">
        <v>2000</v>
      </c>
      <c r="B25" s="846"/>
      <c r="C25" s="984" t="s">
        <v>2001</v>
      </c>
      <c r="D25" s="846"/>
      <c r="E25" s="846"/>
      <c r="F25" s="986"/>
      <c r="G25" s="986"/>
      <c r="H25" s="986"/>
    </row>
    <row customHeight="1" ht="27">
      <c r="A26" s="846" t="s">
        <v>2002</v>
      </c>
      <c r="B26" s="846"/>
      <c r="C26" s="984" t="s">
        <v>2003</v>
      </c>
      <c r="D26" s="846"/>
      <c r="E26" s="846"/>
      <c r="F26" s="986"/>
      <c r="G26" s="986"/>
      <c r="H26" s="986"/>
    </row>
    <row customHeight="1" ht="36">
      <c r="A27" s="846" t="s">
        <v>2004</v>
      </c>
      <c r="B27" s="846"/>
      <c r="C27" s="984" t="s">
        <v>2005</v>
      </c>
      <c r="D27" s="846"/>
      <c r="E27" s="846"/>
      <c r="F27" s="986"/>
      <c r="G27" s="986"/>
      <c r="H27" s="986"/>
    </row>
    <row customHeight="1" ht="28.5">
      <c r="A28" s="846" t="s">
        <v>2006</v>
      </c>
      <c r="B28" s="846"/>
      <c r="C28" s="984" t="s">
        <v>2007</v>
      </c>
      <c r="D28" s="846"/>
      <c r="E28" s="846"/>
      <c r="F28" s="986"/>
      <c r="G28" s="986"/>
      <c r="H28" s="986"/>
    </row>
    <row customHeight="1" ht="126">
      <c r="A29" s="846" t="s">
        <v>2008</v>
      </c>
      <c r="B29" s="846" t="s">
        <v>1579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2010</v>
      </c>
    </row>
    <row customHeight="1" ht="36">
      <c r="A30" s="846" t="s">
        <v>2011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2013</v>
      </c>
      <c r="B31" s="846"/>
      <c r="C31" s="984" t="str">
        <f>IF(TEMPLATE_SPHERE="HEAT",D31,IF(TEMPLATE_SPHERE="TKO",H31,E31))</f>
        <v>Форма 1. Информация об организации, осуществляющей горячее водоснабжение (общая информация)</v>
      </c>
      <c r="D31" s="846" t="s">
        <v>2014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2017</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F175BA-F0AC-4E9D-C901-B5299A271DA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2018</v>
      </c>
      <c r="D1" s="898"/>
      <c r="E1" s="898"/>
      <c r="F1" s="898"/>
      <c r="G1" s="898"/>
      <c r="H1" s="898" t="s">
        <v>2019</v>
      </c>
      <c r="I1" s="898"/>
      <c r="J1" s="898"/>
      <c r="K1" s="898"/>
      <c r="L1" s="898"/>
      <c r="M1" s="898" t="s">
        <v>2020</v>
      </c>
      <c r="N1" s="898" t="s">
        <v>2021</v>
      </c>
      <c r="O1" s="2592" t="s">
        <v>2022</v>
      </c>
      <c r="P1" s="2592"/>
      <c r="Q1" s="2592"/>
      <c r="R1" s="2592"/>
      <c r="S1" s="2592"/>
      <c r="T1" s="2592" t="s">
        <v>2020</v>
      </c>
      <c r="U1" s="2592"/>
      <c r="V1" s="2592"/>
      <c r="W1" s="2592"/>
      <c r="X1" s="2592"/>
      <c r="Y1" s="999"/>
      <c r="Z1" s="2592" t="s">
        <v>2023</v>
      </c>
      <c r="AA1" s="2592"/>
      <c r="AB1" s="2592"/>
      <c r="AC1" s="2592"/>
      <c r="AD1" s="2592"/>
    </row>
    <row customHeight="1" ht="18">
      <c r="A2" s="846"/>
      <c r="B2" s="846"/>
      <c r="C2" s="841" t="s">
        <v>808</v>
      </c>
      <c r="D2" s="841" t="s">
        <v>854</v>
      </c>
      <c r="E2" s="841" t="s">
        <v>907</v>
      </c>
      <c r="F2" s="841" t="s">
        <v>894</v>
      </c>
      <c r="G2" s="841" t="s">
        <v>1628</v>
      </c>
      <c r="H2" s="843"/>
      <c r="I2" s="843"/>
      <c r="J2" s="843"/>
      <c r="K2" s="843"/>
      <c r="L2" s="843"/>
      <c r="M2" s="843"/>
      <c r="N2" s="843"/>
      <c r="O2" s="841" t="s">
        <v>808</v>
      </c>
      <c r="P2" s="841" t="s">
        <v>854</v>
      </c>
      <c r="Q2" s="841" t="s">
        <v>894</v>
      </c>
      <c r="R2" s="841" t="s">
        <v>907</v>
      </c>
      <c r="S2" s="841" t="s">
        <v>1628</v>
      </c>
      <c r="T2" s="841" t="s">
        <v>808</v>
      </c>
      <c r="U2" s="841" t="s">
        <v>854</v>
      </c>
      <c r="V2" s="841" t="s">
        <v>894</v>
      </c>
      <c r="W2" s="841" t="s">
        <v>907</v>
      </c>
      <c r="X2" s="841" t="s">
        <v>1628</v>
      </c>
      <c r="Y2" s="841"/>
      <c r="Z2" s="841" t="s">
        <v>808</v>
      </c>
      <c r="AA2" s="850" t="s">
        <v>854</v>
      </c>
      <c r="AB2" s="841" t="s">
        <v>894</v>
      </c>
      <c r="AC2" s="841" t="s">
        <v>907</v>
      </c>
      <c r="AD2" s="841" t="s">
        <v>1628</v>
      </c>
    </row>
    <row customHeight="1" ht="162">
      <c r="A3" s="845" t="s">
        <v>26</v>
      </c>
      <c r="B3" s="845"/>
      <c r="C3" s="2596" t="s">
        <v>2024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2025</v>
      </c>
      <c r="AA3" s="843" t="s">
        <v>2026</v>
      </c>
      <c r="AB3" s="846" t="s">
        <v>2027</v>
      </c>
      <c r="AC3" s="846" t="s">
        <v>2028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1661</v>
      </c>
      <c r="F11" s="2599" t="s">
        <v>2029</v>
      </c>
      <c r="G11" s="2599"/>
      <c r="H11" s="898" t="s">
        <v>2030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709</v>
      </c>
      <c r="P20" s="957" t="s">
        <v>709</v>
      </c>
      <c r="Q20" s="957" t="s">
        <v>709</v>
      </c>
      <c r="R20" s="957" t="s">
        <v>709</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309</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312</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729</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736</v>
      </c>
      <c r="R25" s="957" t="s">
        <v>309</v>
      </c>
      <c r="S25" s="957"/>
      <c r="T25" s="964" t="s">
        <v>2067</v>
      </c>
      <c r="U25" s="846" t="s">
        <v>2067</v>
      </c>
      <c r="V25" s="846" t="s">
        <v>2067</v>
      </c>
      <c r="W25" s="846" t="s">
        <v>2067</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725</v>
      </c>
      <c r="P26" s="957" t="s">
        <v>719</v>
      </c>
      <c r="Q26" s="957" t="s">
        <v>2068</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2069</v>
      </c>
      <c r="V26" s="964" t="s">
        <v>2069</v>
      </c>
      <c r="W26" s="964" t="s">
        <v>2069</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727</v>
      </c>
      <c r="P27" s="957" t="s">
        <v>721</v>
      </c>
      <c r="Q27" s="957" t="s">
        <v>2070</v>
      </c>
      <c r="R27" s="957" t="s">
        <v>721</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736</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2077</v>
      </c>
      <c r="P31" s="957" t="s">
        <v>732</v>
      </c>
      <c r="Q31" s="957" t="s">
        <v>2077</v>
      </c>
      <c r="R31" s="957" t="s">
        <v>732</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734</v>
      </c>
      <c r="Q32" s="957" t="s">
        <v>2080</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746</v>
      </c>
      <c r="P39" s="957" t="s">
        <v>740</v>
      </c>
      <c r="Q39" s="957" t="s">
        <v>746</v>
      </c>
      <c r="R39" s="957" t="s">
        <v>740</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742</v>
      </c>
      <c r="Q40" s="957" t="s">
        <v>2103</v>
      </c>
      <c r="R40" s="957" t="s">
        <v>742</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2114</v>
      </c>
      <c r="P43" s="957" t="s">
        <v>746</v>
      </c>
      <c r="Q43" s="957" t="s">
        <v>2114</v>
      </c>
      <c r="R43" s="957" t="s">
        <v>746</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2146</v>
      </c>
      <c r="U52" s="843" t="s">
        <v>2147</v>
      </c>
      <c r="V52" s="843" t="s">
        <v>2148</v>
      </c>
      <c r="W52" s="843" t="s">
        <v>2149</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326</v>
      </c>
      <c r="Q53" s="957" t="s">
        <v>326</v>
      </c>
      <c r="R53" s="957" t="s">
        <v>326</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2153</v>
      </c>
      <c r="V56" s="843" t="s">
        <v>2153</v>
      </c>
      <c r="W56" s="843" t="s">
        <v>2153</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2155</v>
      </c>
      <c r="V57" s="843" t="s">
        <v>2155</v>
      </c>
      <c r="W57" s="843" t="s">
        <v>2155</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629</v>
      </c>
      <c r="U60" s="843" t="s">
        <v>629</v>
      </c>
      <c r="V60" s="843" t="s">
        <v>629</v>
      </c>
      <c r="W60" s="843" t="s">
        <v>629</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147</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634</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666</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674</v>
      </c>
      <c r="U89" s="843" t="s">
        <v>674</v>
      </c>
      <c r="V89" s="843" t="s">
        <v>674</v>
      </c>
      <c r="W89" s="843" t="s">
        <v>674</v>
      </c>
      <c r="X89" s="843"/>
      <c r="Y89" s="1000"/>
      <c r="Z89" s="846"/>
      <c r="AA89" s="849"/>
      <c r="AB89" s="846"/>
      <c r="AC89" s="846"/>
      <c r="AD89" s="846"/>
    </row>
    <row customHeight="1" ht="27">
      <c r="A90" s="845"/>
      <c r="B90" s="899">
        <v>73</v>
      </c>
      <c r="C90" s="843" t="s">
        <v>2208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1471</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2217</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2226</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2227</v>
      </c>
      <c r="P100" s="957"/>
      <c r="Q100" s="957"/>
      <c r="R100" s="957"/>
      <c r="S100" s="957"/>
      <c r="T100" s="843" t="s">
        <v>2228</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2229</v>
      </c>
      <c r="P101" s="957"/>
      <c r="Q101" s="957"/>
      <c r="R101" s="957"/>
      <c r="S101" s="957"/>
      <c r="T101" s="843" t="s">
        <v>2230</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2231</v>
      </c>
      <c r="D148" s="843" t="s">
        <v>1571</v>
      </c>
      <c r="E148" s="843" t="s">
        <v>1672</v>
      </c>
      <c r="F148" s="843" t="s">
        <v>2232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6B12B-BA0E-2034-1757-DACF81B0F50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АО "УСТЭК"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45405.452523148146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2996</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2236</v>
      </c>
      <c r="P15" s="2275"/>
      <c r="Q15" s="2275"/>
      <c r="R15" s="2275"/>
      <c r="S15" s="2275"/>
      <c r="T15" s="2275"/>
      <c r="U15" s="2276"/>
      <c r="V15" s="2277" t="s">
        <v>430</v>
      </c>
      <c r="W15" s="2280" t="s">
        <v>1145</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01F84-3BB4-936B-6805-DB8396164E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0726C-5261-0A89-E044-7E16C1CF5E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7BBF8-4697-07DA-40C3-CF71F98E39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F255C-D0EC-CDEA-DBC1-C4B6300B09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20AF1-8CA4-524F-AD7E-56EA1C7EC7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90D3E-5657-68E8-29D6-12209A2992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89E6C-CB9C-2FCC-AFE8-85953A9C0E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192CA-4D37-FD0E-1FAA-9A4FE9982A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4AD8D-3A7A-918B-8EFC-13857ECDCC3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26</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2008</v>
      </c>
      <c r="D5" s="2625" t="s">
        <v>2245</v>
      </c>
      <c r="E5" s="836"/>
    </row>
    <row s="1850" customFormat="1" customHeight="1" ht="11.25">
      <c r="A6" s="2626"/>
      <c r="B6" s="766" t="s">
        <v>1674</v>
      </c>
      <c r="C6" s="753"/>
      <c r="D6" s="764"/>
      <c r="E6" s="836"/>
    </row>
    <row customHeight="1" ht="11.25">
      <c r="A7" s="2627"/>
      <c r="B7" s="766" t="s">
        <v>1681</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0385A-65BF-89AE-8714-.BA9963E02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FCC06-A1B7-A492-BAC1-8B39830FA0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76C5B-BF38-3433-C3E5-ED2DE4BC058E}" mc:Ignorable="x14ac xr xr2 xr3">
  <sheetPr>
    <tabColor rgb="FFFFCC99"/>
  </sheetPr>
  <dimension ref="A1:I30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2256</v>
      </c>
      <c r="D2" s="1850" t="s">
        <v>2257</v>
      </c>
      <c r="E2" s="1850" t="s">
        <v>2258</v>
      </c>
      <c r="F2" s="1850" t="s">
        <v>51</v>
      </c>
      <c r="G2" s="1850" t="s">
        <v>28</v>
      </c>
      <c r="H2" s="1850" t="s">
        <v>28</v>
      </c>
      <c r="I2" s="1850" t="s">
        <v>808</v>
      </c>
    </row>
    <row customHeight="1" ht="11.25">
      <c r="A3" s="1850" t="s">
        <v>2255</v>
      </c>
      <c r="B3" s="1850" t="s">
        <v>16</v>
      </c>
      <c r="C3" s="1850" t="s">
        <v>2259</v>
      </c>
      <c r="D3" s="1850" t="s">
        <v>2260</v>
      </c>
      <c r="E3" s="1850" t="s">
        <v>2261</v>
      </c>
      <c r="F3" s="1850" t="s">
        <v>51</v>
      </c>
      <c r="G3" s="1850" t="s">
        <v>28</v>
      </c>
      <c r="H3" s="1850" t="s">
        <v>28</v>
      </c>
      <c r="I3" s="1850" t="s">
        <v>808</v>
      </c>
    </row>
    <row customHeight="1" ht="11.25">
      <c r="A4" s="1850" t="s">
        <v>2255</v>
      </c>
      <c r="B4" s="1850" t="s">
        <v>16</v>
      </c>
      <c r="C4" s="1850" t="s">
        <v>2262</v>
      </c>
      <c r="D4" s="1850" t="s">
        <v>2263</v>
      </c>
      <c r="E4" s="1850" t="s">
        <v>2264</v>
      </c>
      <c r="F4" s="1850" t="s">
        <v>51</v>
      </c>
      <c r="G4" s="1850" t="s">
        <v>28</v>
      </c>
      <c r="H4" s="1850" t="s">
        <v>28</v>
      </c>
      <c r="I4" s="1850" t="s">
        <v>808</v>
      </c>
    </row>
    <row customHeight="1" ht="11.25">
      <c r="A5" s="1850" t="s">
        <v>2255</v>
      </c>
      <c r="B5" s="1850" t="s">
        <v>16</v>
      </c>
      <c r="C5" s="1850" t="s">
        <v>2265</v>
      </c>
      <c r="D5" s="1850" t="s">
        <v>2266</v>
      </c>
      <c r="E5" s="1850" t="s">
        <v>2267</v>
      </c>
      <c r="F5" s="1850" t="s">
        <v>2268</v>
      </c>
      <c r="G5" s="1850" t="s">
        <v>2269</v>
      </c>
      <c r="H5" s="1850" t="s">
        <v>28</v>
      </c>
      <c r="I5" s="1850" t="s">
        <v>808</v>
      </c>
    </row>
    <row customHeight="1" ht="11.25">
      <c r="A6" s="1850" t="s">
        <v>2255</v>
      </c>
      <c r="B6" s="1850" t="s">
        <v>16</v>
      </c>
      <c r="C6" s="1850" t="s">
        <v>2270</v>
      </c>
      <c r="D6" s="1850" t="s">
        <v>2271</v>
      </c>
      <c r="E6" s="1850" t="s">
        <v>2272</v>
      </c>
      <c r="F6" s="1850" t="s">
        <v>2273</v>
      </c>
      <c r="G6" s="1850" t="s">
        <v>28</v>
      </c>
      <c r="H6" s="1850" t="s">
        <v>28</v>
      </c>
      <c r="I6" s="1850" t="s">
        <v>808</v>
      </c>
    </row>
    <row customHeight="1" ht="11.25">
      <c r="A7" s="1850" t="s">
        <v>2255</v>
      </c>
      <c r="B7" s="1850" t="s">
        <v>16</v>
      </c>
      <c r="C7" s="1850" t="s">
        <v>2274</v>
      </c>
      <c r="D7" s="1850" t="s">
        <v>2275</v>
      </c>
      <c r="E7" s="1850" t="s">
        <v>2276</v>
      </c>
      <c r="F7" s="1850" t="s">
        <v>2273</v>
      </c>
      <c r="G7" s="1850" t="s">
        <v>28</v>
      </c>
      <c r="H7" s="1850" t="s">
        <v>28</v>
      </c>
      <c r="I7" s="1850" t="s">
        <v>808</v>
      </c>
    </row>
    <row customHeight="1" ht="11.25">
      <c r="A8" s="1850" t="s">
        <v>2255</v>
      </c>
      <c r="B8" s="1850" t="s">
        <v>16</v>
      </c>
      <c r="C8" s="1850" t="s">
        <v>2277</v>
      </c>
      <c r="D8" s="1850" t="s">
        <v>2278</v>
      </c>
      <c r="E8" s="1850" t="s">
        <v>2279</v>
      </c>
      <c r="F8" s="1850" t="s">
        <v>2280</v>
      </c>
      <c r="G8" s="1850" t="s">
        <v>28</v>
      </c>
      <c r="H8" s="1850" t="s">
        <v>28</v>
      </c>
      <c r="I8" s="1850" t="s">
        <v>808</v>
      </c>
    </row>
    <row customHeight="1" ht="11.25">
      <c r="A9" s="1850" t="s">
        <v>2255</v>
      </c>
      <c r="B9" s="1850" t="s">
        <v>16</v>
      </c>
      <c r="C9" s="1850" t="s">
        <v>2281</v>
      </c>
      <c r="D9" s="1850" t="s">
        <v>2282</v>
      </c>
      <c r="E9" s="1850" t="s">
        <v>2283</v>
      </c>
      <c r="F9" s="1850" t="s">
        <v>51</v>
      </c>
      <c r="G9" s="1850" t="s">
        <v>28</v>
      </c>
      <c r="H9" s="1850" t="s">
        <v>28</v>
      </c>
      <c r="I9" s="1850" t="s">
        <v>808</v>
      </c>
    </row>
    <row customHeight="1" ht="11.25">
      <c r="A10" s="1850" t="s">
        <v>2255</v>
      </c>
      <c r="B10" s="1850" t="s">
        <v>16</v>
      </c>
      <c r="C10" s="1850" t="s">
        <v>2284</v>
      </c>
      <c r="D10" s="1850" t="s">
        <v>2285</v>
      </c>
      <c r="E10" s="1850" t="s">
        <v>2286</v>
      </c>
      <c r="F10" s="1850" t="s">
        <v>2273</v>
      </c>
      <c r="G10" s="1850" t="s">
        <v>28</v>
      </c>
      <c r="H10" s="1850" t="s">
        <v>28</v>
      </c>
      <c r="I10" s="1850" t="s">
        <v>808</v>
      </c>
    </row>
    <row customHeight="1" ht="11.25">
      <c r="A11" s="1850" t="s">
        <v>2255</v>
      </c>
      <c r="B11" s="1850" t="s">
        <v>16</v>
      </c>
      <c r="C11" s="1850" t="s">
        <v>2287</v>
      </c>
      <c r="D11" s="1850" t="s">
        <v>2288</v>
      </c>
      <c r="E11" s="1850" t="s">
        <v>2289</v>
      </c>
      <c r="F11" s="1850" t="s">
        <v>51</v>
      </c>
      <c r="G11" s="1850" t="s">
        <v>28</v>
      </c>
      <c r="H11" s="1850" t="s">
        <v>28</v>
      </c>
      <c r="I11" s="1850" t="s">
        <v>808</v>
      </c>
    </row>
    <row customHeight="1" ht="11.25">
      <c r="A12" s="1850" t="s">
        <v>2255</v>
      </c>
      <c r="B12" s="1850" t="s">
        <v>16</v>
      </c>
      <c r="C12" s="1850" t="s">
        <v>2290</v>
      </c>
      <c r="D12" s="1850" t="s">
        <v>2291</v>
      </c>
      <c r="E12" s="1850" t="s">
        <v>2292</v>
      </c>
      <c r="F12" s="1850" t="s">
        <v>51</v>
      </c>
      <c r="G12" s="1850" t="s">
        <v>28</v>
      </c>
      <c r="H12" s="1850" t="s">
        <v>28</v>
      </c>
      <c r="I12" s="1850" t="s">
        <v>808</v>
      </c>
    </row>
    <row customHeight="1" ht="11.25">
      <c r="A13" s="1850" t="s">
        <v>2255</v>
      </c>
      <c r="B13" s="1850" t="s">
        <v>16</v>
      </c>
      <c r="C13" s="1850" t="s">
        <v>13</v>
      </c>
      <c r="D13" s="1850" t="s">
        <v>46</v>
      </c>
      <c r="E13" s="1850" t="s">
        <v>49</v>
      </c>
      <c r="F13" s="1850" t="s">
        <v>51</v>
      </c>
      <c r="G13" s="1850" t="s">
        <v>2293</v>
      </c>
      <c r="H13" s="1850" t="s">
        <v>28</v>
      </c>
      <c r="I13" s="1850" t="s">
        <v>808</v>
      </c>
    </row>
    <row customHeight="1" ht="11.25">
      <c r="A14" s="1850" t="s">
        <v>2255</v>
      </c>
      <c r="B14" s="1850" t="s">
        <v>16</v>
      </c>
      <c r="C14" s="1850" t="s">
        <v>2294</v>
      </c>
      <c r="D14" s="1850" t="s">
        <v>2295</v>
      </c>
      <c r="E14" s="1850" t="s">
        <v>2296</v>
      </c>
      <c r="F14" s="1850" t="s">
        <v>51</v>
      </c>
      <c r="G14" s="1850" t="s">
        <v>28</v>
      </c>
      <c r="H14" s="1850" t="s">
        <v>28</v>
      </c>
      <c r="I14" s="1850" t="s">
        <v>808</v>
      </c>
    </row>
    <row customHeight="1" ht="11.25">
      <c r="A15" s="1850" t="s">
        <v>2255</v>
      </c>
      <c r="B15" s="1850" t="s">
        <v>16</v>
      </c>
      <c r="C15" s="1850" t="s">
        <v>2297</v>
      </c>
      <c r="D15" s="1850" t="s">
        <v>2298</v>
      </c>
      <c r="E15" s="1850" t="s">
        <v>2299</v>
      </c>
      <c r="F15" s="1850" t="s">
        <v>51</v>
      </c>
      <c r="G15" s="1850" t="s">
        <v>28</v>
      </c>
      <c r="H15" s="1850" t="s">
        <v>28</v>
      </c>
      <c r="I15" s="1850" t="s">
        <v>808</v>
      </c>
    </row>
    <row customHeight="1" ht="11.25">
      <c r="A16" s="1850" t="s">
        <v>2255</v>
      </c>
      <c r="B16" s="1850" t="s">
        <v>16</v>
      </c>
      <c r="C16" s="1850" t="s">
        <v>2300</v>
      </c>
      <c r="D16" s="1850" t="s">
        <v>2301</v>
      </c>
      <c r="E16" s="1850" t="s">
        <v>2302</v>
      </c>
      <c r="F16" s="1850" t="s">
        <v>2268</v>
      </c>
      <c r="G16" s="1850" t="s">
        <v>28</v>
      </c>
      <c r="H16" s="1850" t="s">
        <v>28</v>
      </c>
      <c r="I16" s="1850" t="s">
        <v>808</v>
      </c>
    </row>
    <row customHeight="1" ht="11.25">
      <c r="A17" s="1850" t="s">
        <v>2255</v>
      </c>
      <c r="B17" s="1850" t="s">
        <v>16</v>
      </c>
      <c r="C17" s="1850" t="s">
        <v>2303</v>
      </c>
      <c r="D17" s="1850" t="s">
        <v>2304</v>
      </c>
      <c r="E17" s="1850" t="s">
        <v>2305</v>
      </c>
      <c r="F17" s="1850" t="s">
        <v>2306</v>
      </c>
      <c r="G17" s="1850" t="s">
        <v>2307</v>
      </c>
      <c r="H17" s="1850" t="s">
        <v>28</v>
      </c>
      <c r="I17" s="1850" t="s">
        <v>808</v>
      </c>
    </row>
    <row customHeight="1" ht="11.25">
      <c r="A18" s="1850" t="s">
        <v>2255</v>
      </c>
      <c r="B18" s="1850" t="s">
        <v>16</v>
      </c>
      <c r="C18" s="1850" t="s">
        <v>2308</v>
      </c>
      <c r="D18" s="1850" t="s">
        <v>2309</v>
      </c>
      <c r="E18" s="1850" t="s">
        <v>2310</v>
      </c>
      <c r="F18" s="1850" t="s">
        <v>2311</v>
      </c>
      <c r="G18" s="1850" t="s">
        <v>2312</v>
      </c>
      <c r="H18" s="1850" t="s">
        <v>28</v>
      </c>
      <c r="I18" s="1850" t="s">
        <v>808</v>
      </c>
    </row>
    <row customHeight="1" ht="11.25">
      <c r="A19" s="1850" t="s">
        <v>2255</v>
      </c>
      <c r="B19" s="1850" t="s">
        <v>16</v>
      </c>
      <c r="C19" s="1850" t="s">
        <v>2313</v>
      </c>
      <c r="D19" s="1850" t="s">
        <v>2314</v>
      </c>
      <c r="E19" s="1850" t="s">
        <v>2315</v>
      </c>
      <c r="F19" s="1850" t="s">
        <v>2273</v>
      </c>
      <c r="G19" s="1850" t="s">
        <v>2316</v>
      </c>
      <c r="H19" s="1850" t="s">
        <v>28</v>
      </c>
      <c r="I19" s="1850" t="s">
        <v>808</v>
      </c>
    </row>
    <row customHeight="1" ht="11.25">
      <c r="A20" s="1850" t="s">
        <v>2255</v>
      </c>
      <c r="B20" s="1850" t="s">
        <v>16</v>
      </c>
      <c r="C20" s="1850" t="s">
        <v>2317</v>
      </c>
      <c r="D20" s="1850" t="s">
        <v>2318</v>
      </c>
      <c r="E20" s="1850" t="s">
        <v>2319</v>
      </c>
      <c r="F20" s="1850" t="s">
        <v>2273</v>
      </c>
      <c r="G20" s="1850" t="s">
        <v>2320</v>
      </c>
      <c r="H20" s="1850" t="s">
        <v>28</v>
      </c>
      <c r="I20" s="1850" t="s">
        <v>808</v>
      </c>
    </row>
    <row customHeight="1" ht="11.25">
      <c r="A21" s="1850" t="s">
        <v>2255</v>
      </c>
      <c r="B21" s="1850" t="s">
        <v>16</v>
      </c>
      <c r="C21" s="1850" t="s">
        <v>2321</v>
      </c>
      <c r="D21" s="1850" t="s">
        <v>2322</v>
      </c>
      <c r="E21" s="1850" t="s">
        <v>2323</v>
      </c>
      <c r="F21" s="1850" t="s">
        <v>2324</v>
      </c>
      <c r="G21" s="1850" t="s">
        <v>28</v>
      </c>
      <c r="H21" s="1850" t="s">
        <v>28</v>
      </c>
      <c r="I21" s="1850" t="s">
        <v>808</v>
      </c>
    </row>
    <row customHeight="1" ht="11.25">
      <c r="A22" s="1850" t="s">
        <v>2255</v>
      </c>
      <c r="B22" s="1850" t="s">
        <v>16</v>
      </c>
      <c r="C22" s="1850" t="s">
        <v>2325</v>
      </c>
      <c r="D22" s="1850" t="s">
        <v>2326</v>
      </c>
      <c r="E22" s="1850" t="s">
        <v>2327</v>
      </c>
      <c r="F22" s="1850" t="s">
        <v>2328</v>
      </c>
      <c r="G22" s="1850" t="s">
        <v>28</v>
      </c>
      <c r="H22" s="1850" t="s">
        <v>28</v>
      </c>
      <c r="I22" s="1850" t="s">
        <v>808</v>
      </c>
    </row>
    <row customHeight="1" ht="11.25">
      <c r="A23" s="1850" t="s">
        <v>2255</v>
      </c>
      <c r="B23" s="1850" t="s">
        <v>16</v>
      </c>
      <c r="C23" s="1850" t="s">
        <v>2329</v>
      </c>
      <c r="D23" s="1850" t="s">
        <v>2330</v>
      </c>
      <c r="E23" s="1850" t="s">
        <v>2331</v>
      </c>
      <c r="F23" s="1850" t="s">
        <v>51</v>
      </c>
      <c r="G23" s="1850" t="s">
        <v>2332</v>
      </c>
      <c r="H23" s="1850" t="s">
        <v>28</v>
      </c>
      <c r="I23" s="1850" t="s">
        <v>808</v>
      </c>
    </row>
    <row customHeight="1" ht="11.25">
      <c r="A24" s="1850" t="s">
        <v>2255</v>
      </c>
      <c r="B24" s="1850" t="s">
        <v>16</v>
      </c>
      <c r="C24" s="1850" t="s">
        <v>2333</v>
      </c>
      <c r="D24" s="1850" t="s">
        <v>2334</v>
      </c>
      <c r="E24" s="1850" t="s">
        <v>2335</v>
      </c>
      <c r="F24" s="1850" t="s">
        <v>2336</v>
      </c>
      <c r="G24" s="1850" t="s">
        <v>28</v>
      </c>
      <c r="H24" s="1850" t="s">
        <v>28</v>
      </c>
      <c r="I24" s="1850" t="s">
        <v>808</v>
      </c>
    </row>
    <row customHeight="1" ht="11.25">
      <c r="A25" s="1850" t="s">
        <v>2255</v>
      </c>
      <c r="B25" s="1850" t="s">
        <v>16</v>
      </c>
      <c r="C25" s="1850" t="s">
        <v>2337</v>
      </c>
      <c r="D25" s="1850" t="s">
        <v>2338</v>
      </c>
      <c r="E25" s="1850" t="s">
        <v>2339</v>
      </c>
      <c r="F25" s="1850" t="s">
        <v>2328</v>
      </c>
      <c r="G25" s="1850" t="s">
        <v>28</v>
      </c>
      <c r="H25" s="1850" t="s">
        <v>28</v>
      </c>
      <c r="I25" s="1850" t="s">
        <v>808</v>
      </c>
    </row>
    <row customHeight="1" ht="11.25">
      <c r="A26" s="1850" t="s">
        <v>2255</v>
      </c>
      <c r="B26" s="1850" t="s">
        <v>16</v>
      </c>
      <c r="C26" s="1850" t="s">
        <v>28</v>
      </c>
      <c r="D26" s="1850" t="s">
        <v>2340</v>
      </c>
      <c r="E26" s="1850" t="s">
        <v>2341</v>
      </c>
      <c r="F26" s="1850" t="s">
        <v>51</v>
      </c>
      <c r="G26" s="1850" t="s">
        <v>28</v>
      </c>
      <c r="H26" s="1850" t="s">
        <v>28</v>
      </c>
      <c r="I26" s="1850" t="s">
        <v>808</v>
      </c>
    </row>
    <row customHeight="1" ht="11.25">
      <c r="A27" s="1850" t="s">
        <v>2255</v>
      </c>
      <c r="B27" s="1850" t="s">
        <v>16</v>
      </c>
      <c r="C27" s="1850" t="s">
        <v>2342</v>
      </c>
      <c r="D27" s="1850" t="s">
        <v>2343</v>
      </c>
      <c r="E27" s="1850" t="s">
        <v>2283</v>
      </c>
      <c r="F27" s="1850" t="s">
        <v>2311</v>
      </c>
      <c r="G27" s="1850" t="s">
        <v>28</v>
      </c>
      <c r="H27" s="1850" t="s">
        <v>28</v>
      </c>
      <c r="I27" s="1850" t="s">
        <v>808</v>
      </c>
    </row>
    <row customHeight="1" ht="11.25">
      <c r="A28" s="1850" t="s">
        <v>2255</v>
      </c>
      <c r="B28" s="1850" t="s">
        <v>16</v>
      </c>
      <c r="C28" s="1850" t="s">
        <v>2344</v>
      </c>
      <c r="D28" s="1850" t="s">
        <v>2345</v>
      </c>
      <c r="E28" s="1850" t="s">
        <v>2346</v>
      </c>
      <c r="F28" s="1850" t="s">
        <v>51</v>
      </c>
      <c r="G28" s="1850" t="s">
        <v>2347</v>
      </c>
      <c r="H28" s="1850" t="s">
        <v>28</v>
      </c>
      <c r="I28" s="1850" t="s">
        <v>808</v>
      </c>
    </row>
    <row customHeight="1" ht="11.25">
      <c r="A29" s="1850" t="s">
        <v>2255</v>
      </c>
      <c r="B29" s="1850" t="s">
        <v>16</v>
      </c>
      <c r="C29" s="1850" t="s">
        <v>2348</v>
      </c>
      <c r="D29" s="1850" t="s">
        <v>2349</v>
      </c>
      <c r="E29" s="1850" t="s">
        <v>2350</v>
      </c>
      <c r="F29" s="1850" t="s">
        <v>575</v>
      </c>
      <c r="G29" s="1850" t="s">
        <v>28</v>
      </c>
      <c r="H29" s="1850" t="s">
        <v>28</v>
      </c>
      <c r="I29" s="1850" t="s">
        <v>808</v>
      </c>
    </row>
    <row customHeight="1" ht="11.25">
      <c r="A30" s="1850" t="s">
        <v>2255</v>
      </c>
      <c r="B30" s="1850" t="s">
        <v>16</v>
      </c>
      <c r="C30" s="1850" t="s">
        <v>2351</v>
      </c>
      <c r="D30" s="1850" t="s">
        <v>2352</v>
      </c>
      <c r="E30" s="1850" t="s">
        <v>2353</v>
      </c>
      <c r="F30" s="1850" t="s">
        <v>575</v>
      </c>
      <c r="G30" s="1850" t="s">
        <v>28</v>
      </c>
      <c r="H30" s="1850" t="s">
        <v>28</v>
      </c>
      <c r="I30" s="1850" t="s">
        <v>808</v>
      </c>
    </row>
    <row customHeight="1" ht="11.25">
      <c r="A31" s="1850" t="s">
        <v>2255</v>
      </c>
      <c r="B31" s="1850" t="s">
        <v>16</v>
      </c>
      <c r="C31" s="1850" t="s">
        <v>2354</v>
      </c>
      <c r="D31" s="1850" t="s">
        <v>2355</v>
      </c>
      <c r="E31" s="1850" t="s">
        <v>2356</v>
      </c>
      <c r="F31" s="1850" t="s">
        <v>2357</v>
      </c>
      <c r="G31" s="1850" t="s">
        <v>28</v>
      </c>
      <c r="H31" s="1850" t="s">
        <v>28</v>
      </c>
      <c r="I31" s="1850" t="s">
        <v>808</v>
      </c>
    </row>
    <row customHeight="1" ht="11.25">
      <c r="A32" s="1850" t="s">
        <v>2255</v>
      </c>
      <c r="B32" s="1850" t="s">
        <v>16</v>
      </c>
      <c r="C32" s="1850" t="s">
        <v>2358</v>
      </c>
      <c r="D32" s="1850" t="s">
        <v>2359</v>
      </c>
      <c r="E32" s="1850" t="s">
        <v>2360</v>
      </c>
      <c r="F32" s="1850" t="s">
        <v>2273</v>
      </c>
      <c r="G32" s="1850" t="s">
        <v>28</v>
      </c>
      <c r="H32" s="1850" t="s">
        <v>28</v>
      </c>
      <c r="I32" s="1850" t="s">
        <v>808</v>
      </c>
    </row>
    <row customHeight="1" ht="11.25">
      <c r="A33" s="1850" t="s">
        <v>2255</v>
      </c>
      <c r="B33" s="1850" t="s">
        <v>16</v>
      </c>
      <c r="C33" s="1850" t="s">
        <v>2361</v>
      </c>
      <c r="D33" s="1850" t="s">
        <v>2362</v>
      </c>
      <c r="E33" s="1850" t="s">
        <v>2363</v>
      </c>
      <c r="F33" s="1850" t="s">
        <v>2364</v>
      </c>
      <c r="G33" s="1850" t="s">
        <v>28</v>
      </c>
      <c r="H33" s="1850" t="s">
        <v>28</v>
      </c>
      <c r="I33" s="1850" t="s">
        <v>808</v>
      </c>
    </row>
    <row customHeight="1" ht="11.25">
      <c r="A34" s="1850" t="s">
        <v>2255</v>
      </c>
      <c r="B34" s="1850" t="s">
        <v>16</v>
      </c>
      <c r="C34" s="1850" t="s">
        <v>2365</v>
      </c>
      <c r="D34" s="1850" t="s">
        <v>2366</v>
      </c>
      <c r="E34" s="1850" t="s">
        <v>2367</v>
      </c>
      <c r="F34" s="1850" t="s">
        <v>2364</v>
      </c>
      <c r="G34" s="1850" t="s">
        <v>28</v>
      </c>
      <c r="H34" s="1850" t="s">
        <v>28</v>
      </c>
      <c r="I34" s="1850" t="s">
        <v>808</v>
      </c>
    </row>
    <row customHeight="1" ht="11.25">
      <c r="A35" s="1850" t="s">
        <v>2255</v>
      </c>
      <c r="B35" s="1850" t="s">
        <v>16</v>
      </c>
      <c r="C35" s="1850" t="s">
        <v>2368</v>
      </c>
      <c r="D35" s="1850" t="s">
        <v>2369</v>
      </c>
      <c r="E35" s="1850" t="s">
        <v>2370</v>
      </c>
      <c r="F35" s="1850" t="s">
        <v>2364</v>
      </c>
      <c r="G35" s="1850" t="s">
        <v>28</v>
      </c>
      <c r="H35" s="1850" t="s">
        <v>28</v>
      </c>
      <c r="I35" s="1850" t="s">
        <v>808</v>
      </c>
    </row>
    <row customHeight="1" ht="11.25">
      <c r="A36" s="1850" t="s">
        <v>2255</v>
      </c>
      <c r="B36" s="1850" t="s">
        <v>16</v>
      </c>
      <c r="C36" s="1850" t="s">
        <v>2371</v>
      </c>
      <c r="D36" s="1850" t="s">
        <v>2372</v>
      </c>
      <c r="E36" s="1850" t="s">
        <v>2373</v>
      </c>
      <c r="F36" s="1850" t="s">
        <v>2328</v>
      </c>
      <c r="G36" s="1850" t="s">
        <v>28</v>
      </c>
      <c r="H36" s="1850" t="s">
        <v>28</v>
      </c>
      <c r="I36" s="1850" t="s">
        <v>808</v>
      </c>
    </row>
    <row customHeight="1" ht="11.25">
      <c r="A37" s="1850" t="s">
        <v>2255</v>
      </c>
      <c r="B37" s="1850" t="s">
        <v>16</v>
      </c>
      <c r="C37" s="1850" t="s">
        <v>2374</v>
      </c>
      <c r="D37" s="1850" t="s">
        <v>2375</v>
      </c>
      <c r="E37" s="1850" t="s">
        <v>2376</v>
      </c>
      <c r="F37" s="1850" t="s">
        <v>2328</v>
      </c>
      <c r="G37" s="1850" t="s">
        <v>28</v>
      </c>
      <c r="H37" s="1850" t="s">
        <v>28</v>
      </c>
      <c r="I37" s="1850" t="s">
        <v>808</v>
      </c>
    </row>
    <row customHeight="1" ht="11.25">
      <c r="A38" s="1850" t="s">
        <v>2255</v>
      </c>
      <c r="B38" s="1850" t="s">
        <v>16</v>
      </c>
      <c r="C38" s="1850" t="s">
        <v>2377</v>
      </c>
      <c r="D38" s="1850" t="s">
        <v>2378</v>
      </c>
      <c r="E38" s="1850" t="s">
        <v>2379</v>
      </c>
      <c r="F38" s="1850" t="s">
        <v>2273</v>
      </c>
      <c r="G38" s="1850" t="s">
        <v>28</v>
      </c>
      <c r="H38" s="1850" t="s">
        <v>28</v>
      </c>
      <c r="I38" s="1850" t="s">
        <v>808</v>
      </c>
    </row>
    <row customHeight="1" ht="11.25">
      <c r="A39" s="1850" t="s">
        <v>2255</v>
      </c>
      <c r="B39" s="1850" t="s">
        <v>16</v>
      </c>
      <c r="C39" s="1850" t="s">
        <v>2380</v>
      </c>
      <c r="D39" s="1850" t="s">
        <v>2381</v>
      </c>
      <c r="E39" s="1850" t="s">
        <v>2382</v>
      </c>
      <c r="F39" s="1850" t="s">
        <v>2273</v>
      </c>
      <c r="G39" s="1850" t="s">
        <v>28</v>
      </c>
      <c r="H39" s="1850" t="s">
        <v>28</v>
      </c>
      <c r="I39" s="1850" t="s">
        <v>808</v>
      </c>
    </row>
    <row customHeight="1" ht="11.25">
      <c r="A40" s="1850" t="s">
        <v>2255</v>
      </c>
      <c r="B40" s="1850" t="s">
        <v>16</v>
      </c>
      <c r="C40" s="1850" t="s">
        <v>2383</v>
      </c>
      <c r="D40" s="1850" t="s">
        <v>2384</v>
      </c>
      <c r="E40" s="1850" t="s">
        <v>2385</v>
      </c>
      <c r="F40" s="1850" t="s">
        <v>2364</v>
      </c>
      <c r="G40" s="1850" t="s">
        <v>2386</v>
      </c>
      <c r="H40" s="1850" t="s">
        <v>28</v>
      </c>
      <c r="I40" s="1850" t="s">
        <v>808</v>
      </c>
    </row>
    <row customHeight="1" ht="11.25">
      <c r="A41" s="1850" t="s">
        <v>2255</v>
      </c>
      <c r="B41" s="1850" t="s">
        <v>16</v>
      </c>
      <c r="C41" s="1850" t="s">
        <v>2387</v>
      </c>
      <c r="D41" s="1850" t="s">
        <v>2388</v>
      </c>
      <c r="E41" s="1850" t="s">
        <v>2389</v>
      </c>
      <c r="F41" s="1850" t="s">
        <v>2328</v>
      </c>
      <c r="G41" s="1850" t="s">
        <v>28</v>
      </c>
      <c r="H41" s="1850" t="s">
        <v>28</v>
      </c>
      <c r="I41" s="1850" t="s">
        <v>808</v>
      </c>
    </row>
    <row customHeight="1" ht="11.25">
      <c r="A42" s="1850" t="s">
        <v>2255</v>
      </c>
      <c r="B42" s="1850" t="s">
        <v>16</v>
      </c>
      <c r="C42" s="1850" t="s">
        <v>2390</v>
      </c>
      <c r="D42" s="1850" t="s">
        <v>2391</v>
      </c>
      <c r="E42" s="1850" t="s">
        <v>2392</v>
      </c>
      <c r="F42" s="1850" t="s">
        <v>2364</v>
      </c>
      <c r="G42" s="1850" t="s">
        <v>28</v>
      </c>
      <c r="H42" s="1850" t="s">
        <v>28</v>
      </c>
      <c r="I42" s="1850" t="s">
        <v>808</v>
      </c>
    </row>
    <row customHeight="1" ht="11.25">
      <c r="A43" s="1850" t="s">
        <v>2255</v>
      </c>
      <c r="B43" s="1850" t="s">
        <v>16</v>
      </c>
      <c r="C43" s="1850" t="s">
        <v>2393</v>
      </c>
      <c r="D43" s="1850" t="s">
        <v>2394</v>
      </c>
      <c r="E43" s="1850" t="s">
        <v>2395</v>
      </c>
      <c r="F43" s="1850" t="s">
        <v>2396</v>
      </c>
      <c r="G43" s="1850" t="s">
        <v>28</v>
      </c>
      <c r="H43" s="1850" t="s">
        <v>28</v>
      </c>
      <c r="I43" s="1850" t="s">
        <v>808</v>
      </c>
    </row>
    <row customHeight="1" ht="11.25">
      <c r="A44" s="1850" t="s">
        <v>2255</v>
      </c>
      <c r="B44" s="1850" t="s">
        <v>16</v>
      </c>
      <c r="C44" s="1850" t="s">
        <v>2397</v>
      </c>
      <c r="D44" s="1850" t="s">
        <v>2398</v>
      </c>
      <c r="E44" s="1850" t="s">
        <v>2399</v>
      </c>
      <c r="F44" s="1850" t="s">
        <v>2324</v>
      </c>
      <c r="G44" s="1850" t="s">
        <v>28</v>
      </c>
      <c r="H44" s="1850" t="s">
        <v>28</v>
      </c>
      <c r="I44" s="1850" t="s">
        <v>808</v>
      </c>
    </row>
    <row customHeight="1" ht="11.25">
      <c r="A45" s="1850" t="s">
        <v>2255</v>
      </c>
      <c r="B45" s="1850" t="s">
        <v>16</v>
      </c>
      <c r="C45" s="1850" t="s">
        <v>2400</v>
      </c>
      <c r="D45" s="1850" t="s">
        <v>2401</v>
      </c>
      <c r="E45" s="1850" t="s">
        <v>2402</v>
      </c>
      <c r="F45" s="1850" t="s">
        <v>2364</v>
      </c>
      <c r="G45" s="1850" t="s">
        <v>28</v>
      </c>
      <c r="H45" s="1850" t="s">
        <v>28</v>
      </c>
      <c r="I45" s="1850" t="s">
        <v>808</v>
      </c>
    </row>
    <row customHeight="1" ht="11.25">
      <c r="A46" s="1850" t="s">
        <v>2255</v>
      </c>
      <c r="B46" s="1850" t="s">
        <v>16</v>
      </c>
      <c r="C46" s="1850" t="s">
        <v>2403</v>
      </c>
      <c r="D46" s="1850" t="s">
        <v>2404</v>
      </c>
      <c r="E46" s="1850" t="s">
        <v>2405</v>
      </c>
      <c r="F46" s="1850" t="s">
        <v>2328</v>
      </c>
      <c r="G46" s="1850" t="s">
        <v>28</v>
      </c>
      <c r="H46" s="1850" t="s">
        <v>28</v>
      </c>
      <c r="I46" s="1850" t="s">
        <v>808</v>
      </c>
    </row>
    <row customHeight="1" ht="11.25">
      <c r="A47" s="1850" t="s">
        <v>2255</v>
      </c>
      <c r="B47" s="1850" t="s">
        <v>16</v>
      </c>
      <c r="C47" s="1850" t="s">
        <v>2406</v>
      </c>
      <c r="D47" s="1850" t="s">
        <v>2407</v>
      </c>
      <c r="E47" s="1850" t="s">
        <v>2408</v>
      </c>
      <c r="F47" s="1850" t="s">
        <v>2364</v>
      </c>
      <c r="G47" s="1850" t="s">
        <v>28</v>
      </c>
      <c r="H47" s="1850" t="s">
        <v>28</v>
      </c>
      <c r="I47" s="1850" t="s">
        <v>808</v>
      </c>
    </row>
    <row customHeight="1" ht="11.25">
      <c r="A48" s="1850" t="s">
        <v>2255</v>
      </c>
      <c r="B48" s="1850" t="s">
        <v>16</v>
      </c>
      <c r="C48" s="1850" t="s">
        <v>2409</v>
      </c>
      <c r="D48" s="1850" t="s">
        <v>2410</v>
      </c>
      <c r="E48" s="1850" t="s">
        <v>2411</v>
      </c>
      <c r="F48" s="1850" t="s">
        <v>2273</v>
      </c>
      <c r="G48" s="1850" t="s">
        <v>28</v>
      </c>
      <c r="H48" s="1850" t="s">
        <v>28</v>
      </c>
      <c r="I48" s="1850" t="s">
        <v>808</v>
      </c>
    </row>
    <row customHeight="1" ht="11.25">
      <c r="A49" s="1850" t="s">
        <v>2255</v>
      </c>
      <c r="B49" s="1850" t="s">
        <v>16</v>
      </c>
      <c r="C49" s="1850" t="s">
        <v>2412</v>
      </c>
      <c r="D49" s="1850" t="s">
        <v>2413</v>
      </c>
      <c r="E49" s="1850" t="s">
        <v>2414</v>
      </c>
      <c r="F49" s="1850" t="s">
        <v>2324</v>
      </c>
      <c r="G49" s="1850" t="s">
        <v>28</v>
      </c>
      <c r="H49" s="1850" t="s">
        <v>28</v>
      </c>
      <c r="I49" s="1850" t="s">
        <v>808</v>
      </c>
    </row>
    <row customHeight="1" ht="11.25">
      <c r="A50" s="1850" t="s">
        <v>2255</v>
      </c>
      <c r="B50" s="1850" t="s">
        <v>16</v>
      </c>
      <c r="C50" s="1850" t="s">
        <v>2415</v>
      </c>
      <c r="D50" s="1850" t="s">
        <v>2416</v>
      </c>
      <c r="E50" s="1850" t="s">
        <v>2417</v>
      </c>
      <c r="F50" s="1850" t="s">
        <v>2364</v>
      </c>
      <c r="G50" s="1850" t="s">
        <v>28</v>
      </c>
      <c r="H50" s="1850" t="s">
        <v>28</v>
      </c>
      <c r="I50" s="1850" t="s">
        <v>808</v>
      </c>
    </row>
    <row customHeight="1" ht="11.25">
      <c r="A51" s="1850" t="s">
        <v>2255</v>
      </c>
      <c r="B51" s="1850" t="s">
        <v>16</v>
      </c>
      <c r="C51" s="1850" t="s">
        <v>2418</v>
      </c>
      <c r="D51" s="1850" t="s">
        <v>2419</v>
      </c>
      <c r="E51" s="1850" t="s">
        <v>2420</v>
      </c>
      <c r="F51" s="1850" t="s">
        <v>2421</v>
      </c>
      <c r="G51" s="1850" t="s">
        <v>28</v>
      </c>
      <c r="H51" s="1850" t="s">
        <v>28</v>
      </c>
      <c r="I51" s="1850" t="s">
        <v>808</v>
      </c>
    </row>
    <row customHeight="1" ht="11.25">
      <c r="A52" s="1850" t="s">
        <v>2255</v>
      </c>
      <c r="B52" s="1850" t="s">
        <v>16</v>
      </c>
      <c r="C52" s="1850" t="s">
        <v>2422</v>
      </c>
      <c r="D52" s="1850" t="s">
        <v>2423</v>
      </c>
      <c r="E52" s="1850" t="s">
        <v>2424</v>
      </c>
      <c r="F52" s="1850" t="s">
        <v>51</v>
      </c>
      <c r="G52" s="1850" t="s">
        <v>28</v>
      </c>
      <c r="H52" s="1850" t="s">
        <v>28</v>
      </c>
      <c r="I52" s="1850" t="s">
        <v>808</v>
      </c>
    </row>
    <row customHeight="1" ht="11.25">
      <c r="A53" s="1850" t="s">
        <v>2255</v>
      </c>
      <c r="B53" s="1850" t="s">
        <v>16</v>
      </c>
      <c r="C53" s="1850" t="s">
        <v>2425</v>
      </c>
      <c r="D53" s="1850" t="s">
        <v>2426</v>
      </c>
      <c r="E53" s="1850" t="s">
        <v>2427</v>
      </c>
      <c r="F53" s="1850" t="s">
        <v>51</v>
      </c>
      <c r="G53" s="1850" t="s">
        <v>28</v>
      </c>
      <c r="H53" s="1850" t="s">
        <v>28</v>
      </c>
      <c r="I53" s="1850" t="s">
        <v>808</v>
      </c>
    </row>
    <row customHeight="1" ht="11.25">
      <c r="A54" s="1850" t="s">
        <v>2255</v>
      </c>
      <c r="B54" s="1850" t="s">
        <v>16</v>
      </c>
      <c r="C54" s="1850" t="s">
        <v>2428</v>
      </c>
      <c r="D54" s="1850" t="s">
        <v>2429</v>
      </c>
      <c r="E54" s="1850" t="s">
        <v>2430</v>
      </c>
      <c r="F54" s="1850" t="s">
        <v>2324</v>
      </c>
      <c r="G54" s="1850" t="s">
        <v>28</v>
      </c>
      <c r="H54" s="1850" t="s">
        <v>28</v>
      </c>
      <c r="I54" s="1850" t="s">
        <v>808</v>
      </c>
    </row>
    <row customHeight="1" ht="11.25">
      <c r="A55" s="1850" t="s">
        <v>2255</v>
      </c>
      <c r="B55" s="1850" t="s">
        <v>16</v>
      </c>
      <c r="C55" s="1850" t="s">
        <v>2431</v>
      </c>
      <c r="D55" s="1850" t="s">
        <v>2432</v>
      </c>
      <c r="E55" s="1850" t="s">
        <v>2433</v>
      </c>
      <c r="F55" s="1850" t="s">
        <v>51</v>
      </c>
      <c r="G55" s="1850" t="s">
        <v>28</v>
      </c>
      <c r="H55" s="1850" t="s">
        <v>28</v>
      </c>
      <c r="I55" s="1850" t="s">
        <v>808</v>
      </c>
    </row>
    <row customHeight="1" ht="11.25">
      <c r="A56" s="1850" t="s">
        <v>2255</v>
      </c>
      <c r="B56" s="1850" t="s">
        <v>16</v>
      </c>
      <c r="C56" s="1850" t="s">
        <v>2434</v>
      </c>
      <c r="D56" s="1850" t="s">
        <v>2435</v>
      </c>
      <c r="E56" s="1850" t="s">
        <v>2436</v>
      </c>
      <c r="F56" s="1850" t="s">
        <v>2328</v>
      </c>
      <c r="G56" s="1850" t="s">
        <v>28</v>
      </c>
      <c r="H56" s="1850" t="s">
        <v>28</v>
      </c>
      <c r="I56" s="1850" t="s">
        <v>808</v>
      </c>
    </row>
    <row customHeight="1" ht="11.25">
      <c r="A57" s="1850" t="s">
        <v>2255</v>
      </c>
      <c r="B57" s="1850" t="s">
        <v>16</v>
      </c>
      <c r="C57" s="1850" t="s">
        <v>2437</v>
      </c>
      <c r="D57" s="1850" t="s">
        <v>2438</v>
      </c>
      <c r="E57" s="1850" t="s">
        <v>2439</v>
      </c>
      <c r="F57" s="1850" t="s">
        <v>2440</v>
      </c>
      <c r="G57" s="1850" t="s">
        <v>2441</v>
      </c>
      <c r="H57" s="1850" t="s">
        <v>28</v>
      </c>
      <c r="I57" s="1850" t="s">
        <v>808</v>
      </c>
    </row>
    <row customHeight="1" ht="11.25">
      <c r="A58" s="1850" t="s">
        <v>2255</v>
      </c>
      <c r="B58" s="1850" t="s">
        <v>16</v>
      </c>
      <c r="C58" s="1850" t="s">
        <v>2442</v>
      </c>
      <c r="D58" s="1850" t="s">
        <v>2443</v>
      </c>
      <c r="E58" s="1850" t="s">
        <v>2439</v>
      </c>
      <c r="F58" s="1850" t="s">
        <v>2444</v>
      </c>
      <c r="G58" s="1850" t="s">
        <v>28</v>
      </c>
      <c r="H58" s="1850" t="s">
        <v>28</v>
      </c>
      <c r="I58" s="1850" t="s">
        <v>808</v>
      </c>
    </row>
    <row customHeight="1" ht="11.25">
      <c r="A59" s="1850" t="s">
        <v>2255</v>
      </c>
      <c r="B59" s="1850" t="s">
        <v>16</v>
      </c>
      <c r="C59" s="1850" t="s">
        <v>2445</v>
      </c>
      <c r="D59" s="1850" t="s">
        <v>2446</v>
      </c>
      <c r="E59" s="1850" t="s">
        <v>2439</v>
      </c>
      <c r="F59" s="1850" t="s">
        <v>2447</v>
      </c>
      <c r="G59" s="1850" t="s">
        <v>28</v>
      </c>
      <c r="H59" s="1850" t="s">
        <v>28</v>
      </c>
      <c r="I59" s="1850" t="s">
        <v>808</v>
      </c>
    </row>
    <row customHeight="1" ht="11.25">
      <c r="A60" s="1850" t="s">
        <v>2255</v>
      </c>
      <c r="B60" s="1850" t="s">
        <v>16</v>
      </c>
      <c r="C60" s="1850" t="s">
        <v>2448</v>
      </c>
      <c r="D60" s="1850" t="s">
        <v>2449</v>
      </c>
      <c r="E60" s="1850" t="s">
        <v>2439</v>
      </c>
      <c r="F60" s="1850" t="s">
        <v>2450</v>
      </c>
      <c r="G60" s="1850" t="s">
        <v>28</v>
      </c>
      <c r="H60" s="1850" t="s">
        <v>28</v>
      </c>
      <c r="I60" s="1850" t="s">
        <v>808</v>
      </c>
    </row>
    <row customHeight="1" ht="11.25">
      <c r="A61" s="1850" t="s">
        <v>2255</v>
      </c>
      <c r="B61" s="1850" t="s">
        <v>16</v>
      </c>
      <c r="C61" s="1850" t="s">
        <v>2451</v>
      </c>
      <c r="D61" s="1850" t="s">
        <v>2452</v>
      </c>
      <c r="E61" s="1850" t="s">
        <v>2439</v>
      </c>
      <c r="F61" s="1850" t="s">
        <v>2453</v>
      </c>
      <c r="G61" s="1850" t="s">
        <v>28</v>
      </c>
      <c r="H61" s="1850" t="s">
        <v>28</v>
      </c>
      <c r="I61" s="1850" t="s">
        <v>808</v>
      </c>
    </row>
    <row customHeight="1" ht="11.25">
      <c r="A62" s="1850" t="s">
        <v>2255</v>
      </c>
      <c r="B62" s="1850" t="s">
        <v>16</v>
      </c>
      <c r="C62" s="1850" t="s">
        <v>2454</v>
      </c>
      <c r="D62" s="1850" t="s">
        <v>2455</v>
      </c>
      <c r="E62" s="1850" t="s">
        <v>2439</v>
      </c>
      <c r="F62" s="1850" t="s">
        <v>2456</v>
      </c>
      <c r="G62" s="1850" t="s">
        <v>28</v>
      </c>
      <c r="H62" s="1850" t="s">
        <v>28</v>
      </c>
      <c r="I62" s="1850" t="s">
        <v>808</v>
      </c>
    </row>
    <row customHeight="1" ht="11.25">
      <c r="A63" s="1850" t="s">
        <v>2255</v>
      </c>
      <c r="B63" s="1850" t="s">
        <v>16</v>
      </c>
      <c r="C63" s="1850" t="s">
        <v>2457</v>
      </c>
      <c r="D63" s="1850" t="s">
        <v>2458</v>
      </c>
      <c r="E63" s="1850" t="s">
        <v>2439</v>
      </c>
      <c r="F63" s="1850" t="s">
        <v>2459</v>
      </c>
      <c r="G63" s="1850" t="s">
        <v>28</v>
      </c>
      <c r="H63" s="1850" t="s">
        <v>28</v>
      </c>
      <c r="I63" s="1850" t="s">
        <v>808</v>
      </c>
    </row>
    <row customHeight="1" ht="11.25">
      <c r="A64" s="1850" t="s">
        <v>2255</v>
      </c>
      <c r="B64" s="1850" t="s">
        <v>16</v>
      </c>
      <c r="C64" s="1850" t="s">
        <v>2460</v>
      </c>
      <c r="D64" s="1850" t="s">
        <v>2461</v>
      </c>
      <c r="E64" s="1850" t="s">
        <v>2462</v>
      </c>
      <c r="F64" s="1850" t="s">
        <v>2336</v>
      </c>
      <c r="G64" s="1850" t="s">
        <v>28</v>
      </c>
      <c r="H64" s="1850" t="s">
        <v>28</v>
      </c>
      <c r="I64" s="1850" t="s">
        <v>808</v>
      </c>
    </row>
    <row customHeight="1" ht="11.25">
      <c r="A65" s="1850" t="s">
        <v>2255</v>
      </c>
      <c r="B65" s="1850" t="s">
        <v>16</v>
      </c>
      <c r="C65" s="1850" t="s">
        <v>2463</v>
      </c>
      <c r="D65" s="1850" t="s">
        <v>2464</v>
      </c>
      <c r="E65" s="1850" t="s">
        <v>2465</v>
      </c>
      <c r="F65" s="1850" t="s">
        <v>51</v>
      </c>
      <c r="G65" s="1850" t="s">
        <v>2466</v>
      </c>
      <c r="H65" s="1850" t="s">
        <v>28</v>
      </c>
      <c r="I65" s="1850" t="s">
        <v>808</v>
      </c>
    </row>
    <row customHeight="1" ht="11.25">
      <c r="A66" s="1850" t="s">
        <v>2255</v>
      </c>
      <c r="B66" s="1850" t="s">
        <v>16</v>
      </c>
      <c r="C66" s="1850" t="s">
        <v>2467</v>
      </c>
      <c r="D66" s="1850" t="s">
        <v>2468</v>
      </c>
      <c r="E66" s="1850" t="s">
        <v>2469</v>
      </c>
      <c r="F66" s="1850" t="s">
        <v>51</v>
      </c>
      <c r="G66" s="1850" t="s">
        <v>28</v>
      </c>
      <c r="H66" s="1850" t="s">
        <v>28</v>
      </c>
      <c r="I66" s="1850" t="s">
        <v>808</v>
      </c>
    </row>
    <row customHeight="1" ht="11.25">
      <c r="A67" s="1850" t="s">
        <v>2255</v>
      </c>
      <c r="B67" s="1850" t="s">
        <v>16</v>
      </c>
      <c r="C67" s="1850" t="s">
        <v>2470</v>
      </c>
      <c r="D67" s="1850" t="s">
        <v>2471</v>
      </c>
      <c r="E67" s="1850" t="s">
        <v>2472</v>
      </c>
      <c r="F67" s="1850" t="s">
        <v>2328</v>
      </c>
      <c r="G67" s="1850" t="s">
        <v>28</v>
      </c>
      <c r="H67" s="1850" t="s">
        <v>28</v>
      </c>
      <c r="I67" s="1850" t="s">
        <v>808</v>
      </c>
    </row>
    <row customHeight="1" ht="11.25">
      <c r="A68" s="1850" t="s">
        <v>2255</v>
      </c>
      <c r="B68" s="1850" t="s">
        <v>16</v>
      </c>
      <c r="C68" s="1850" t="s">
        <v>2473</v>
      </c>
      <c r="D68" s="1850" t="s">
        <v>2474</v>
      </c>
      <c r="E68" s="1850" t="s">
        <v>2475</v>
      </c>
      <c r="F68" s="1850" t="s">
        <v>2364</v>
      </c>
      <c r="G68" s="1850" t="s">
        <v>28</v>
      </c>
      <c r="H68" s="1850" t="s">
        <v>28</v>
      </c>
      <c r="I68" s="1850" t="s">
        <v>808</v>
      </c>
    </row>
    <row customHeight="1" ht="11.25">
      <c r="A69" s="1850" t="s">
        <v>2255</v>
      </c>
      <c r="B69" s="1850" t="s">
        <v>16</v>
      </c>
      <c r="C69" s="1850" t="s">
        <v>2476</v>
      </c>
      <c r="D69" s="1850" t="s">
        <v>2477</v>
      </c>
      <c r="E69" s="1850" t="s">
        <v>2478</v>
      </c>
      <c r="F69" s="1850" t="s">
        <v>51</v>
      </c>
      <c r="G69" s="1850" t="s">
        <v>28</v>
      </c>
      <c r="H69" s="1850" t="s">
        <v>28</v>
      </c>
      <c r="I69" s="1850" t="s">
        <v>808</v>
      </c>
    </row>
    <row customHeight="1" ht="11.25">
      <c r="A70" s="1850" t="s">
        <v>2255</v>
      </c>
      <c r="B70" s="1850" t="s">
        <v>16</v>
      </c>
      <c r="C70" s="1850" t="s">
        <v>2479</v>
      </c>
      <c r="D70" s="1850" t="s">
        <v>2480</v>
      </c>
      <c r="E70" s="1850" t="s">
        <v>2481</v>
      </c>
      <c r="F70" s="1850" t="s">
        <v>2273</v>
      </c>
      <c r="G70" s="1850" t="s">
        <v>28</v>
      </c>
      <c r="H70" s="1850" t="s">
        <v>28</v>
      </c>
      <c r="I70" s="1850" t="s">
        <v>808</v>
      </c>
    </row>
    <row customHeight="1" ht="11.25">
      <c r="A71" s="1850" t="s">
        <v>2255</v>
      </c>
      <c r="B71" s="1850" t="s">
        <v>16</v>
      </c>
      <c r="C71" s="1850" t="s">
        <v>2482</v>
      </c>
      <c r="D71" s="1850" t="s">
        <v>2483</v>
      </c>
      <c r="E71" s="1850" t="s">
        <v>2484</v>
      </c>
      <c r="F71" s="1850" t="s">
        <v>51</v>
      </c>
      <c r="G71" s="1850" t="s">
        <v>28</v>
      </c>
      <c r="H71" s="1850" t="s">
        <v>28</v>
      </c>
      <c r="I71" s="1850" t="s">
        <v>808</v>
      </c>
    </row>
    <row customHeight="1" ht="11.25">
      <c r="A72" s="1850" t="s">
        <v>2255</v>
      </c>
      <c r="B72" s="1850" t="s">
        <v>16</v>
      </c>
      <c r="C72" s="1850" t="s">
        <v>2485</v>
      </c>
      <c r="D72" s="1850" t="s">
        <v>2486</v>
      </c>
      <c r="E72" s="1850" t="s">
        <v>2487</v>
      </c>
      <c r="F72" s="1850" t="s">
        <v>2336</v>
      </c>
      <c r="G72" s="1850" t="s">
        <v>2488</v>
      </c>
      <c r="H72" s="1850" t="s">
        <v>28</v>
      </c>
      <c r="I72" s="1850" t="s">
        <v>808</v>
      </c>
    </row>
    <row customHeight="1" ht="11.25">
      <c r="A73" s="1850" t="s">
        <v>2255</v>
      </c>
      <c r="B73" s="1850" t="s">
        <v>16</v>
      </c>
      <c r="C73" s="1850" t="s">
        <v>2489</v>
      </c>
      <c r="D73" s="1850" t="s">
        <v>2490</v>
      </c>
      <c r="E73" s="1850" t="s">
        <v>2491</v>
      </c>
      <c r="F73" s="1850" t="s">
        <v>2492</v>
      </c>
      <c r="G73" s="1850" t="s">
        <v>2293</v>
      </c>
      <c r="H73" s="1850" t="s">
        <v>28</v>
      </c>
      <c r="I73" s="1850" t="s">
        <v>808</v>
      </c>
    </row>
    <row customHeight="1" ht="11.25">
      <c r="A74" s="1850" t="s">
        <v>2255</v>
      </c>
      <c r="B74" s="1850" t="s">
        <v>16</v>
      </c>
      <c r="C74" s="1850" t="s">
        <v>2493</v>
      </c>
      <c r="D74" s="1850" t="s">
        <v>2494</v>
      </c>
      <c r="E74" s="1850" t="s">
        <v>2495</v>
      </c>
      <c r="F74" s="1850" t="s">
        <v>2273</v>
      </c>
      <c r="G74" s="1850" t="s">
        <v>2496</v>
      </c>
      <c r="H74" s="1850" t="s">
        <v>28</v>
      </c>
      <c r="I74" s="1850" t="s">
        <v>808</v>
      </c>
    </row>
    <row customHeight="1" ht="11.25">
      <c r="A75" s="1850" t="s">
        <v>2255</v>
      </c>
      <c r="B75" s="1850" t="s">
        <v>16</v>
      </c>
      <c r="C75" s="1850" t="s">
        <v>2497</v>
      </c>
      <c r="D75" s="1850" t="s">
        <v>2498</v>
      </c>
      <c r="E75" s="1850" t="s">
        <v>2499</v>
      </c>
      <c r="F75" s="1850" t="s">
        <v>51</v>
      </c>
      <c r="G75" s="1850" t="s">
        <v>2500</v>
      </c>
      <c r="H75" s="1850" t="s">
        <v>28</v>
      </c>
      <c r="I75" s="1850" t="s">
        <v>808</v>
      </c>
    </row>
    <row customHeight="1" ht="11.25">
      <c r="A76" s="1850" t="s">
        <v>2255</v>
      </c>
      <c r="B76" s="1850" t="s">
        <v>16</v>
      </c>
      <c r="C76" s="1850" t="s">
        <v>2501</v>
      </c>
      <c r="D76" s="1850" t="s">
        <v>2502</v>
      </c>
      <c r="E76" s="1850" t="s">
        <v>2503</v>
      </c>
      <c r="F76" s="1850" t="s">
        <v>51</v>
      </c>
      <c r="G76" s="1850" t="s">
        <v>28</v>
      </c>
      <c r="H76" s="1850" t="s">
        <v>28</v>
      </c>
      <c r="I76" s="1850" t="s">
        <v>808</v>
      </c>
    </row>
    <row customHeight="1" ht="11.25">
      <c r="A77" s="1850" t="s">
        <v>2255</v>
      </c>
      <c r="B77" s="1850" t="s">
        <v>16</v>
      </c>
      <c r="C77" s="1850" t="s">
        <v>2504</v>
      </c>
      <c r="D77" s="1850" t="s">
        <v>2505</v>
      </c>
      <c r="E77" s="1850" t="s">
        <v>2506</v>
      </c>
      <c r="F77" s="1850" t="s">
        <v>2273</v>
      </c>
      <c r="G77" s="1850" t="s">
        <v>28</v>
      </c>
      <c r="H77" s="1850" t="s">
        <v>28</v>
      </c>
      <c r="I77" s="1850" t="s">
        <v>808</v>
      </c>
    </row>
    <row customHeight="1" ht="11.25">
      <c r="A78" s="1850" t="s">
        <v>2255</v>
      </c>
      <c r="B78" s="1850" t="s">
        <v>16</v>
      </c>
      <c r="C78" s="1850" t="s">
        <v>2507</v>
      </c>
      <c r="D78" s="1850" t="s">
        <v>2508</v>
      </c>
      <c r="E78" s="1850" t="s">
        <v>2509</v>
      </c>
      <c r="F78" s="1850" t="s">
        <v>2273</v>
      </c>
      <c r="G78" s="1850" t="s">
        <v>28</v>
      </c>
      <c r="H78" s="1850" t="s">
        <v>28</v>
      </c>
      <c r="I78" s="1850" t="s">
        <v>808</v>
      </c>
    </row>
    <row customHeight="1" ht="11.25">
      <c r="A79" s="1850" t="s">
        <v>2255</v>
      </c>
      <c r="B79" s="1850" t="s">
        <v>16</v>
      </c>
      <c r="C79" s="1850" t="s">
        <v>2510</v>
      </c>
      <c r="D79" s="1850" t="s">
        <v>2511</v>
      </c>
      <c r="E79" s="1850" t="s">
        <v>2512</v>
      </c>
      <c r="F79" s="1850" t="s">
        <v>2306</v>
      </c>
      <c r="G79" s="1850" t="s">
        <v>2513</v>
      </c>
      <c r="H79" s="1850" t="s">
        <v>28</v>
      </c>
      <c r="I79" s="1850" t="s">
        <v>808</v>
      </c>
    </row>
    <row customHeight="1" ht="11.25">
      <c r="A80" s="1850" t="s">
        <v>2255</v>
      </c>
      <c r="B80" s="1850" t="s">
        <v>16</v>
      </c>
      <c r="C80" s="1850" t="s">
        <v>2514</v>
      </c>
      <c r="D80" s="1850" t="s">
        <v>2515</v>
      </c>
      <c r="E80" s="1850" t="s">
        <v>2516</v>
      </c>
      <c r="F80" s="1850" t="s">
        <v>51</v>
      </c>
      <c r="G80" s="1850" t="s">
        <v>2517</v>
      </c>
      <c r="H80" s="1850" t="s">
        <v>28</v>
      </c>
      <c r="I80" s="1850" t="s">
        <v>808</v>
      </c>
    </row>
    <row customHeight="1" ht="11.25">
      <c r="A81" s="1850" t="s">
        <v>2255</v>
      </c>
      <c r="B81" s="1850" t="s">
        <v>16</v>
      </c>
      <c r="C81" s="1850" t="s">
        <v>2518</v>
      </c>
      <c r="D81" s="1850" t="s">
        <v>2519</v>
      </c>
      <c r="E81" s="1850" t="s">
        <v>2520</v>
      </c>
      <c r="F81" s="1850" t="s">
        <v>51</v>
      </c>
      <c r="G81" s="1850" t="s">
        <v>28</v>
      </c>
      <c r="H81" s="1850" t="s">
        <v>28</v>
      </c>
      <c r="I81" s="1850" t="s">
        <v>808</v>
      </c>
    </row>
    <row customHeight="1" ht="11.25">
      <c r="A82" s="1850" t="s">
        <v>2255</v>
      </c>
      <c r="B82" s="1850" t="s">
        <v>16</v>
      </c>
      <c r="C82" s="1850" t="s">
        <v>2521</v>
      </c>
      <c r="D82" s="1850" t="s">
        <v>2522</v>
      </c>
      <c r="E82" s="1850" t="s">
        <v>2523</v>
      </c>
      <c r="F82" s="1850" t="s">
        <v>2336</v>
      </c>
      <c r="G82" s="1850" t="s">
        <v>28</v>
      </c>
      <c r="H82" s="1850" t="s">
        <v>28</v>
      </c>
      <c r="I82" s="1850" t="s">
        <v>808</v>
      </c>
    </row>
    <row customHeight="1" ht="11.25">
      <c r="A83" s="1850" t="s">
        <v>2255</v>
      </c>
      <c r="B83" s="1850" t="s">
        <v>16</v>
      </c>
      <c r="C83" s="1850" t="s">
        <v>2524</v>
      </c>
      <c r="D83" s="1850" t="s">
        <v>2522</v>
      </c>
      <c r="E83" s="1850" t="s">
        <v>2525</v>
      </c>
      <c r="F83" s="1850" t="s">
        <v>51</v>
      </c>
      <c r="G83" s="1850" t="s">
        <v>28</v>
      </c>
      <c r="H83" s="1850" t="s">
        <v>28</v>
      </c>
      <c r="I83" s="1850" t="s">
        <v>808</v>
      </c>
    </row>
    <row customHeight="1" ht="11.25">
      <c r="A84" s="1850" t="s">
        <v>2255</v>
      </c>
      <c r="B84" s="1850" t="s">
        <v>16</v>
      </c>
      <c r="C84" s="1850" t="s">
        <v>2526</v>
      </c>
      <c r="D84" s="1850" t="s">
        <v>2527</v>
      </c>
      <c r="E84" s="1850" t="s">
        <v>2528</v>
      </c>
      <c r="F84" s="1850" t="s">
        <v>51</v>
      </c>
      <c r="G84" s="1850" t="s">
        <v>28</v>
      </c>
      <c r="H84" s="1850" t="s">
        <v>28</v>
      </c>
      <c r="I84" s="1850" t="s">
        <v>808</v>
      </c>
    </row>
    <row customHeight="1" ht="11.25">
      <c r="A85" s="1850" t="s">
        <v>2255</v>
      </c>
      <c r="B85" s="1850" t="s">
        <v>16</v>
      </c>
      <c r="C85" s="1850" t="s">
        <v>2529</v>
      </c>
      <c r="D85" s="1850" t="s">
        <v>2530</v>
      </c>
      <c r="E85" s="1850" t="s">
        <v>2531</v>
      </c>
      <c r="F85" s="1850" t="s">
        <v>2273</v>
      </c>
      <c r="G85" s="1850" t="s">
        <v>28</v>
      </c>
      <c r="H85" s="1850" t="s">
        <v>28</v>
      </c>
      <c r="I85" s="1850" t="s">
        <v>808</v>
      </c>
    </row>
    <row customHeight="1" ht="11.25">
      <c r="A86" s="1850" t="s">
        <v>2255</v>
      </c>
      <c r="B86" s="1850" t="s">
        <v>16</v>
      </c>
      <c r="C86" s="1850" t="s">
        <v>2532</v>
      </c>
      <c r="D86" s="1850" t="s">
        <v>2533</v>
      </c>
      <c r="E86" s="1850" t="s">
        <v>2534</v>
      </c>
      <c r="F86" s="1850" t="s">
        <v>2336</v>
      </c>
      <c r="G86" s="1850" t="s">
        <v>28</v>
      </c>
      <c r="H86" s="1850" t="s">
        <v>28</v>
      </c>
      <c r="I86" s="1850" t="s">
        <v>808</v>
      </c>
    </row>
    <row customHeight="1" ht="11.25">
      <c r="A87" s="1850" t="s">
        <v>2255</v>
      </c>
      <c r="B87" s="1850" t="s">
        <v>16</v>
      </c>
      <c r="C87" s="1850" t="s">
        <v>2535</v>
      </c>
      <c r="D87" s="1850" t="s">
        <v>2536</v>
      </c>
      <c r="E87" s="1850" t="s">
        <v>2537</v>
      </c>
      <c r="F87" s="1850" t="s">
        <v>2324</v>
      </c>
      <c r="G87" s="1850" t="s">
        <v>28</v>
      </c>
      <c r="H87" s="1850" t="s">
        <v>28</v>
      </c>
      <c r="I87" s="1850" t="s">
        <v>808</v>
      </c>
    </row>
    <row customHeight="1" ht="11.25">
      <c r="A88" s="1850" t="s">
        <v>2255</v>
      </c>
      <c r="B88" s="1850" t="s">
        <v>16</v>
      </c>
      <c r="C88" s="1850" t="s">
        <v>2538</v>
      </c>
      <c r="D88" s="1850" t="s">
        <v>2539</v>
      </c>
      <c r="E88" s="1850" t="s">
        <v>2540</v>
      </c>
      <c r="F88" s="1850" t="s">
        <v>51</v>
      </c>
      <c r="G88" s="1850" t="s">
        <v>2541</v>
      </c>
      <c r="H88" s="1850" t="s">
        <v>28</v>
      </c>
      <c r="I88" s="1850" t="s">
        <v>808</v>
      </c>
    </row>
    <row customHeight="1" ht="11.25">
      <c r="A89" s="1850" t="s">
        <v>2255</v>
      </c>
      <c r="B89" s="1850" t="s">
        <v>16</v>
      </c>
      <c r="C89" s="1850" t="s">
        <v>2542</v>
      </c>
      <c r="D89" s="1850" t="s">
        <v>2543</v>
      </c>
      <c r="E89" s="1850" t="s">
        <v>2544</v>
      </c>
      <c r="F89" s="1850" t="s">
        <v>51</v>
      </c>
      <c r="G89" s="1850" t="s">
        <v>28</v>
      </c>
      <c r="H89" s="1850" t="s">
        <v>28</v>
      </c>
      <c r="I89" s="1850" t="s">
        <v>808</v>
      </c>
    </row>
    <row customHeight="1" ht="11.25">
      <c r="A90" s="1850" t="s">
        <v>2255</v>
      </c>
      <c r="B90" s="1850" t="s">
        <v>16</v>
      </c>
      <c r="C90" s="1850" t="s">
        <v>2545</v>
      </c>
      <c r="D90" s="1850" t="s">
        <v>2546</v>
      </c>
      <c r="E90" s="1850" t="s">
        <v>2547</v>
      </c>
      <c r="F90" s="1850" t="s">
        <v>51</v>
      </c>
      <c r="G90" s="1850" t="s">
        <v>28</v>
      </c>
      <c r="H90" s="1850" t="s">
        <v>28</v>
      </c>
      <c r="I90" s="1850" t="s">
        <v>808</v>
      </c>
    </row>
    <row customHeight="1" ht="11.25">
      <c r="A91" s="1850" t="s">
        <v>2255</v>
      </c>
      <c r="B91" s="1850" t="s">
        <v>16</v>
      </c>
      <c r="C91" s="1850" t="s">
        <v>2548</v>
      </c>
      <c r="D91" s="1850" t="s">
        <v>2549</v>
      </c>
      <c r="E91" s="1850" t="s">
        <v>2550</v>
      </c>
      <c r="F91" s="1850" t="s">
        <v>51</v>
      </c>
      <c r="G91" s="1850" t="s">
        <v>28</v>
      </c>
      <c r="H91" s="1850" t="s">
        <v>28</v>
      </c>
      <c r="I91" s="1850" t="s">
        <v>808</v>
      </c>
    </row>
    <row customHeight="1" ht="11.25">
      <c r="A92" s="1850" t="s">
        <v>2255</v>
      </c>
      <c r="B92" s="1850" t="s">
        <v>16</v>
      </c>
      <c r="C92" s="1850" t="s">
        <v>2551</v>
      </c>
      <c r="D92" s="1850" t="s">
        <v>2552</v>
      </c>
      <c r="E92" s="1850" t="s">
        <v>2553</v>
      </c>
      <c r="F92" s="1850" t="s">
        <v>51</v>
      </c>
      <c r="G92" s="1850" t="s">
        <v>28</v>
      </c>
      <c r="H92" s="1850" t="s">
        <v>28</v>
      </c>
      <c r="I92" s="1850" t="s">
        <v>808</v>
      </c>
    </row>
    <row customHeight="1" ht="11.25">
      <c r="A93" s="1850" t="s">
        <v>2255</v>
      </c>
      <c r="B93" s="1850" t="s">
        <v>16</v>
      </c>
      <c r="C93" s="1850" t="s">
        <v>2554</v>
      </c>
      <c r="D93" s="1850" t="s">
        <v>2555</v>
      </c>
      <c r="E93" s="1850" t="s">
        <v>2556</v>
      </c>
      <c r="F93" s="1850" t="s">
        <v>51</v>
      </c>
      <c r="G93" s="1850" t="s">
        <v>2557</v>
      </c>
      <c r="H93" s="1850" t="s">
        <v>28</v>
      </c>
      <c r="I93" s="1850" t="s">
        <v>808</v>
      </c>
    </row>
    <row customHeight="1" ht="11.25">
      <c r="A94" s="1850" t="s">
        <v>2255</v>
      </c>
      <c r="B94" s="1850" t="s">
        <v>16</v>
      </c>
      <c r="C94" s="1850" t="s">
        <v>2558</v>
      </c>
      <c r="D94" s="1850" t="s">
        <v>2559</v>
      </c>
      <c r="E94" s="1850" t="s">
        <v>2560</v>
      </c>
      <c r="F94" s="1850" t="s">
        <v>51</v>
      </c>
      <c r="G94" s="1850" t="s">
        <v>2561</v>
      </c>
      <c r="H94" s="1850" t="s">
        <v>28</v>
      </c>
      <c r="I94" s="1850" t="s">
        <v>808</v>
      </c>
    </row>
    <row customHeight="1" ht="11.25">
      <c r="A95" s="1850" t="s">
        <v>2255</v>
      </c>
      <c r="B95" s="1850" t="s">
        <v>16</v>
      </c>
      <c r="C95" s="1850" t="s">
        <v>2562</v>
      </c>
      <c r="D95" s="1850" t="s">
        <v>2563</v>
      </c>
      <c r="E95" s="1850" t="s">
        <v>2564</v>
      </c>
      <c r="F95" s="1850" t="s">
        <v>51</v>
      </c>
      <c r="G95" s="1850" t="s">
        <v>28</v>
      </c>
      <c r="H95" s="1850" t="s">
        <v>28</v>
      </c>
      <c r="I95" s="1850" t="s">
        <v>808</v>
      </c>
    </row>
    <row customHeight="1" ht="11.25">
      <c r="A96" s="1850" t="s">
        <v>2255</v>
      </c>
      <c r="B96" s="1850" t="s">
        <v>16</v>
      </c>
      <c r="C96" s="1850" t="s">
        <v>2565</v>
      </c>
      <c r="D96" s="1850" t="s">
        <v>2566</v>
      </c>
      <c r="E96" s="1850" t="s">
        <v>2567</v>
      </c>
      <c r="F96" s="1850" t="s">
        <v>2273</v>
      </c>
      <c r="G96" s="1850" t="s">
        <v>2568</v>
      </c>
      <c r="H96" s="1850" t="s">
        <v>28</v>
      </c>
      <c r="I96" s="1850" t="s">
        <v>808</v>
      </c>
    </row>
    <row customHeight="1" ht="11.25">
      <c r="A97" s="1850" t="s">
        <v>2255</v>
      </c>
      <c r="B97" s="1850" t="s">
        <v>16</v>
      </c>
      <c r="C97" s="1850" t="s">
        <v>2569</v>
      </c>
      <c r="D97" s="1850" t="s">
        <v>2570</v>
      </c>
      <c r="E97" s="1850" t="s">
        <v>2571</v>
      </c>
      <c r="F97" s="1850" t="s">
        <v>2328</v>
      </c>
      <c r="G97" s="1850" t="s">
        <v>28</v>
      </c>
      <c r="H97" s="1850" t="s">
        <v>28</v>
      </c>
      <c r="I97" s="1850" t="s">
        <v>808</v>
      </c>
    </row>
    <row customHeight="1" ht="11.25">
      <c r="A98" s="1850" t="s">
        <v>2255</v>
      </c>
      <c r="B98" s="1850" t="s">
        <v>16</v>
      </c>
      <c r="C98" s="1850" t="s">
        <v>2572</v>
      </c>
      <c r="D98" s="1850" t="s">
        <v>2573</v>
      </c>
      <c r="E98" s="1850" t="s">
        <v>2574</v>
      </c>
      <c r="F98" s="1850" t="s">
        <v>51</v>
      </c>
      <c r="G98" s="1850" t="s">
        <v>2575</v>
      </c>
      <c r="H98" s="1850" t="s">
        <v>28</v>
      </c>
      <c r="I98" s="1850" t="s">
        <v>808</v>
      </c>
    </row>
    <row customHeight="1" ht="11.25">
      <c r="A99" s="1850" t="s">
        <v>2255</v>
      </c>
      <c r="B99" s="1850" t="s">
        <v>16</v>
      </c>
      <c r="C99" s="1850" t="s">
        <v>2576</v>
      </c>
      <c r="D99" s="1850" t="s">
        <v>2577</v>
      </c>
      <c r="E99" s="1850" t="s">
        <v>2578</v>
      </c>
      <c r="F99" s="1850" t="s">
        <v>2364</v>
      </c>
      <c r="G99" s="1850" t="s">
        <v>28</v>
      </c>
      <c r="H99" s="1850" t="s">
        <v>28</v>
      </c>
      <c r="I99" s="1850" t="s">
        <v>808</v>
      </c>
    </row>
    <row customHeight="1" ht="11.25">
      <c r="A100" s="1850" t="s">
        <v>2255</v>
      </c>
      <c r="B100" s="1850" t="s">
        <v>16</v>
      </c>
      <c r="C100" s="1850" t="s">
        <v>2579</v>
      </c>
      <c r="D100" s="1850" t="s">
        <v>2580</v>
      </c>
      <c r="E100" s="1850" t="s">
        <v>2581</v>
      </c>
      <c r="F100" s="1850" t="s">
        <v>2324</v>
      </c>
      <c r="G100" s="1850" t="s">
        <v>28</v>
      </c>
      <c r="H100" s="1850" t="s">
        <v>28</v>
      </c>
      <c r="I100" s="1850" t="s">
        <v>808</v>
      </c>
    </row>
    <row customHeight="1" ht="11.25">
      <c r="A101" s="1850" t="s">
        <v>2255</v>
      </c>
      <c r="B101" s="1850" t="s">
        <v>16</v>
      </c>
      <c r="C101" s="1850" t="s">
        <v>2582</v>
      </c>
      <c r="D101" s="1850" t="s">
        <v>2583</v>
      </c>
      <c r="E101" s="1850" t="s">
        <v>2584</v>
      </c>
      <c r="F101" s="1850" t="s">
        <v>51</v>
      </c>
      <c r="G101" s="1850" t="s">
        <v>28</v>
      </c>
      <c r="H101" s="1850" t="s">
        <v>28</v>
      </c>
      <c r="I101" s="1850" t="s">
        <v>808</v>
      </c>
    </row>
    <row customHeight="1" ht="11.25">
      <c r="A102" s="1850" t="s">
        <v>2255</v>
      </c>
      <c r="B102" s="1850" t="s">
        <v>16</v>
      </c>
      <c r="C102" s="1850" t="s">
        <v>2585</v>
      </c>
      <c r="D102" s="1850" t="s">
        <v>2586</v>
      </c>
      <c r="E102" s="1850" t="s">
        <v>2587</v>
      </c>
      <c r="F102" s="1850" t="s">
        <v>51</v>
      </c>
      <c r="G102" s="1850" t="s">
        <v>28</v>
      </c>
      <c r="H102" s="1850" t="s">
        <v>28</v>
      </c>
      <c r="I102" s="1850" t="s">
        <v>808</v>
      </c>
    </row>
    <row customHeight="1" ht="11.25">
      <c r="A103" s="1850" t="s">
        <v>2255</v>
      </c>
      <c r="B103" s="1850" t="s">
        <v>16</v>
      </c>
      <c r="C103" s="1850" t="s">
        <v>2588</v>
      </c>
      <c r="D103" s="1850" t="s">
        <v>2589</v>
      </c>
      <c r="E103" s="1850" t="s">
        <v>2590</v>
      </c>
      <c r="F103" s="1850" t="s">
        <v>51</v>
      </c>
      <c r="G103" s="1850" t="s">
        <v>28</v>
      </c>
      <c r="H103" s="1850" t="s">
        <v>28</v>
      </c>
      <c r="I103" s="1850" t="s">
        <v>808</v>
      </c>
    </row>
    <row customHeight="1" ht="11.25">
      <c r="A104" s="1850" t="s">
        <v>2255</v>
      </c>
      <c r="B104" s="1850" t="s">
        <v>16</v>
      </c>
      <c r="C104" s="1850" t="s">
        <v>2591</v>
      </c>
      <c r="D104" s="1850" t="s">
        <v>2592</v>
      </c>
      <c r="E104" s="1850" t="s">
        <v>2593</v>
      </c>
      <c r="F104" s="1850" t="s">
        <v>51</v>
      </c>
      <c r="G104" s="1850" t="s">
        <v>28</v>
      </c>
      <c r="H104" s="1850" t="s">
        <v>28</v>
      </c>
      <c r="I104" s="1850" t="s">
        <v>808</v>
      </c>
    </row>
    <row customHeight="1" ht="11.25">
      <c r="A105" s="1850" t="s">
        <v>2255</v>
      </c>
      <c r="B105" s="1850" t="s">
        <v>16</v>
      </c>
      <c r="C105" s="1850" t="s">
        <v>2594</v>
      </c>
      <c r="D105" s="1850" t="s">
        <v>2595</v>
      </c>
      <c r="E105" s="1850" t="s">
        <v>2596</v>
      </c>
      <c r="F105" s="1850" t="s">
        <v>51</v>
      </c>
      <c r="G105" s="1850" t="s">
        <v>28</v>
      </c>
      <c r="H105" s="1850" t="s">
        <v>28</v>
      </c>
      <c r="I105" s="1850" t="s">
        <v>808</v>
      </c>
    </row>
    <row customHeight="1" ht="11.25">
      <c r="A106" s="1850" t="s">
        <v>2255</v>
      </c>
      <c r="B106" s="1850" t="s">
        <v>16</v>
      </c>
      <c r="C106" s="1850" t="s">
        <v>2597</v>
      </c>
      <c r="D106" s="1850" t="s">
        <v>2598</v>
      </c>
      <c r="E106" s="1850" t="s">
        <v>2599</v>
      </c>
      <c r="F106" s="1850" t="s">
        <v>51</v>
      </c>
      <c r="G106" s="1850" t="s">
        <v>28</v>
      </c>
      <c r="H106" s="1850" t="s">
        <v>28</v>
      </c>
      <c r="I106" s="1850" t="s">
        <v>808</v>
      </c>
    </row>
    <row customHeight="1" ht="11.25">
      <c r="A107" s="1850" t="s">
        <v>2255</v>
      </c>
      <c r="B107" s="1850" t="s">
        <v>16</v>
      </c>
      <c r="C107" s="1850" t="s">
        <v>2600</v>
      </c>
      <c r="D107" s="1850" t="s">
        <v>2601</v>
      </c>
      <c r="E107" s="1850" t="s">
        <v>2602</v>
      </c>
      <c r="F107" s="1850" t="s">
        <v>51</v>
      </c>
      <c r="G107" s="1850" t="s">
        <v>28</v>
      </c>
      <c r="H107" s="1850" t="s">
        <v>28</v>
      </c>
      <c r="I107" s="1850" t="s">
        <v>808</v>
      </c>
    </row>
    <row customHeight="1" ht="11.25">
      <c r="A108" s="1850" t="s">
        <v>2255</v>
      </c>
      <c r="B108" s="1850" t="s">
        <v>16</v>
      </c>
      <c r="C108" s="1850" t="s">
        <v>2603</v>
      </c>
      <c r="D108" s="1850" t="s">
        <v>2604</v>
      </c>
      <c r="E108" s="1850" t="s">
        <v>2605</v>
      </c>
      <c r="F108" s="1850" t="s">
        <v>51</v>
      </c>
      <c r="G108" s="1850" t="s">
        <v>2606</v>
      </c>
      <c r="H108" s="1850" t="s">
        <v>28</v>
      </c>
      <c r="I108" s="1850" t="s">
        <v>808</v>
      </c>
    </row>
    <row customHeight="1" ht="11.25">
      <c r="A109" s="1850" t="s">
        <v>2255</v>
      </c>
      <c r="B109" s="1850" t="s">
        <v>16</v>
      </c>
      <c r="C109" s="1850" t="s">
        <v>2607</v>
      </c>
      <c r="D109" s="1850" t="s">
        <v>2608</v>
      </c>
      <c r="E109" s="1850" t="s">
        <v>2609</v>
      </c>
      <c r="F109" s="1850" t="s">
        <v>2273</v>
      </c>
      <c r="G109" s="1850" t="s">
        <v>28</v>
      </c>
      <c r="H109" s="1850" t="s">
        <v>28</v>
      </c>
      <c r="I109" s="1850" t="s">
        <v>808</v>
      </c>
    </row>
    <row customHeight="1" ht="11.25">
      <c r="A110" s="1850" t="s">
        <v>2255</v>
      </c>
      <c r="B110" s="1850" t="s">
        <v>16</v>
      </c>
      <c r="C110" s="1850" t="s">
        <v>2610</v>
      </c>
      <c r="D110" s="1850" t="s">
        <v>2611</v>
      </c>
      <c r="E110" s="1850" t="s">
        <v>2612</v>
      </c>
      <c r="F110" s="1850" t="s">
        <v>2613</v>
      </c>
      <c r="G110" s="1850" t="s">
        <v>2614</v>
      </c>
      <c r="H110" s="1850" t="s">
        <v>28</v>
      </c>
      <c r="I110" s="1850" t="s">
        <v>808</v>
      </c>
    </row>
    <row customHeight="1" ht="11.25">
      <c r="A111" s="1850" t="s">
        <v>2255</v>
      </c>
      <c r="B111" s="1850" t="s">
        <v>16</v>
      </c>
      <c r="C111" s="1850" t="s">
        <v>2615</v>
      </c>
      <c r="D111" s="1850" t="s">
        <v>2616</v>
      </c>
      <c r="E111" s="1850" t="s">
        <v>2617</v>
      </c>
      <c r="F111" s="1850" t="s">
        <v>2324</v>
      </c>
      <c r="G111" s="1850" t="s">
        <v>28</v>
      </c>
      <c r="H111" s="1850" t="s">
        <v>28</v>
      </c>
      <c r="I111" s="1850" t="s">
        <v>808</v>
      </c>
    </row>
    <row customHeight="1" ht="11.25">
      <c r="A112" s="1850" t="s">
        <v>2255</v>
      </c>
      <c r="B112" s="1850" t="s">
        <v>16</v>
      </c>
      <c r="C112" s="1850" t="s">
        <v>2618</v>
      </c>
      <c r="D112" s="1850" t="s">
        <v>2619</v>
      </c>
      <c r="E112" s="1850" t="s">
        <v>2620</v>
      </c>
      <c r="F112" s="1850" t="s">
        <v>51</v>
      </c>
      <c r="G112" s="1850" t="s">
        <v>28</v>
      </c>
      <c r="H112" s="1850" t="s">
        <v>28</v>
      </c>
      <c r="I112" s="1850" t="s">
        <v>808</v>
      </c>
    </row>
    <row customHeight="1" ht="11.25">
      <c r="A113" s="1850" t="s">
        <v>2255</v>
      </c>
      <c r="B113" s="1850" t="s">
        <v>16</v>
      </c>
      <c r="C113" s="1850" t="s">
        <v>2621</v>
      </c>
      <c r="D113" s="1850" t="s">
        <v>2622</v>
      </c>
      <c r="E113" s="1850" t="s">
        <v>2623</v>
      </c>
      <c r="F113" s="1850" t="s">
        <v>2324</v>
      </c>
      <c r="G113" s="1850" t="s">
        <v>28</v>
      </c>
      <c r="H113" s="1850" t="s">
        <v>28</v>
      </c>
      <c r="I113" s="1850" t="s">
        <v>808</v>
      </c>
    </row>
    <row customHeight="1" ht="11.25">
      <c r="A114" s="1850" t="s">
        <v>2255</v>
      </c>
      <c r="B114" s="1850" t="s">
        <v>16</v>
      </c>
      <c r="C114" s="1850" t="s">
        <v>2624</v>
      </c>
      <c r="D114" s="1850" t="s">
        <v>2625</v>
      </c>
      <c r="E114" s="1850" t="s">
        <v>2626</v>
      </c>
      <c r="F114" s="1850" t="s">
        <v>2328</v>
      </c>
      <c r="G114" s="1850" t="s">
        <v>28</v>
      </c>
      <c r="H114" s="1850" t="s">
        <v>28</v>
      </c>
      <c r="I114" s="1850" t="s">
        <v>808</v>
      </c>
    </row>
    <row customHeight="1" ht="11.25">
      <c r="A115" s="1850" t="s">
        <v>2255</v>
      </c>
      <c r="B115" s="1850" t="s">
        <v>16</v>
      </c>
      <c r="C115" s="1850" t="s">
        <v>2627</v>
      </c>
      <c r="D115" s="1850" t="s">
        <v>2628</v>
      </c>
      <c r="E115" s="1850" t="s">
        <v>2629</v>
      </c>
      <c r="F115" s="1850" t="s">
        <v>2268</v>
      </c>
      <c r="G115" s="1850" t="s">
        <v>2630</v>
      </c>
      <c r="H115" s="1850" t="s">
        <v>28</v>
      </c>
      <c r="I115" s="1850" t="s">
        <v>808</v>
      </c>
    </row>
    <row customHeight="1" ht="11.25">
      <c r="A116" s="1850" t="s">
        <v>2255</v>
      </c>
      <c r="B116" s="1850" t="s">
        <v>16</v>
      </c>
      <c r="C116" s="1850" t="s">
        <v>2631</v>
      </c>
      <c r="D116" s="1850" t="s">
        <v>2632</v>
      </c>
      <c r="E116" s="1850" t="s">
        <v>2633</v>
      </c>
      <c r="F116" s="1850" t="s">
        <v>2634</v>
      </c>
      <c r="G116" s="1850" t="s">
        <v>2635</v>
      </c>
      <c r="H116" s="1850" t="s">
        <v>28</v>
      </c>
      <c r="I116" s="1850" t="s">
        <v>808</v>
      </c>
    </row>
    <row customHeight="1" ht="11.25">
      <c r="A117" s="1850" t="s">
        <v>2255</v>
      </c>
      <c r="B117" s="1850" t="s">
        <v>16</v>
      </c>
      <c r="C117" s="1850" t="s">
        <v>2636</v>
      </c>
      <c r="D117" s="1850" t="s">
        <v>2637</v>
      </c>
      <c r="E117" s="1850" t="s">
        <v>2638</v>
      </c>
      <c r="F117" s="1850" t="s">
        <v>51</v>
      </c>
      <c r="G117" s="1850" t="s">
        <v>28</v>
      </c>
      <c r="H117" s="1850" t="s">
        <v>28</v>
      </c>
      <c r="I117" s="1850" t="s">
        <v>808</v>
      </c>
    </row>
    <row customHeight="1" ht="11.25">
      <c r="A118" s="1850" t="s">
        <v>2255</v>
      </c>
      <c r="B118" s="1850" t="s">
        <v>16</v>
      </c>
      <c r="C118" s="1850" t="s">
        <v>2639</v>
      </c>
      <c r="D118" s="1850" t="s">
        <v>2640</v>
      </c>
      <c r="E118" s="1850" t="s">
        <v>2641</v>
      </c>
      <c r="F118" s="1850" t="s">
        <v>51</v>
      </c>
      <c r="G118" s="1850" t="s">
        <v>28</v>
      </c>
      <c r="H118" s="1850" t="s">
        <v>28</v>
      </c>
      <c r="I118" s="1850" t="s">
        <v>808</v>
      </c>
    </row>
    <row customHeight="1" ht="11.25">
      <c r="A119" s="1850" t="s">
        <v>2255</v>
      </c>
      <c r="B119" s="1850" t="s">
        <v>16</v>
      </c>
      <c r="C119" s="1850" t="s">
        <v>2642</v>
      </c>
      <c r="D119" s="1850" t="s">
        <v>2643</v>
      </c>
      <c r="E119" s="1850" t="s">
        <v>2644</v>
      </c>
      <c r="F119" s="1850" t="s">
        <v>51</v>
      </c>
      <c r="G119" s="1850" t="s">
        <v>28</v>
      </c>
      <c r="H119" s="1850" t="s">
        <v>28</v>
      </c>
      <c r="I119" s="1850" t="s">
        <v>808</v>
      </c>
    </row>
    <row customHeight="1" ht="11.25">
      <c r="A120" s="1850" t="s">
        <v>2255</v>
      </c>
      <c r="B120" s="1850" t="s">
        <v>16</v>
      </c>
      <c r="C120" s="1850" t="s">
        <v>2645</v>
      </c>
      <c r="D120" s="1850" t="s">
        <v>2646</v>
      </c>
      <c r="E120" s="1850" t="s">
        <v>2647</v>
      </c>
      <c r="F120" s="1850" t="s">
        <v>2648</v>
      </c>
      <c r="G120" s="1850" t="s">
        <v>28</v>
      </c>
      <c r="H120" s="1850" t="s">
        <v>28</v>
      </c>
      <c r="I120" s="1850" t="s">
        <v>808</v>
      </c>
    </row>
    <row customHeight="1" ht="11.25">
      <c r="A121" s="1850" t="s">
        <v>2255</v>
      </c>
      <c r="B121" s="1850" t="s">
        <v>16</v>
      </c>
      <c r="C121" s="1850" t="s">
        <v>2649</v>
      </c>
      <c r="D121" s="1850" t="s">
        <v>2650</v>
      </c>
      <c r="E121" s="1850" t="s">
        <v>2651</v>
      </c>
      <c r="F121" s="1850" t="s">
        <v>2324</v>
      </c>
      <c r="G121" s="1850" t="s">
        <v>28</v>
      </c>
      <c r="H121" s="1850" t="s">
        <v>28</v>
      </c>
      <c r="I121" s="1850" t="s">
        <v>808</v>
      </c>
    </row>
    <row customHeight="1" ht="11.25">
      <c r="A122" s="1850" t="s">
        <v>2255</v>
      </c>
      <c r="B122" s="1850" t="s">
        <v>16</v>
      </c>
      <c r="C122" s="1850" t="s">
        <v>2652</v>
      </c>
      <c r="D122" s="1850" t="s">
        <v>2653</v>
      </c>
      <c r="E122" s="1850" t="s">
        <v>2654</v>
      </c>
      <c r="F122" s="1850" t="s">
        <v>51</v>
      </c>
      <c r="G122" s="1850" t="s">
        <v>2655</v>
      </c>
      <c r="H122" s="1850" t="s">
        <v>28</v>
      </c>
      <c r="I122" s="1850" t="s">
        <v>808</v>
      </c>
    </row>
    <row customHeight="1" ht="11.25">
      <c r="A123" s="1850" t="s">
        <v>2255</v>
      </c>
      <c r="B123" s="1850" t="s">
        <v>16</v>
      </c>
      <c r="C123" s="1850" t="s">
        <v>2656</v>
      </c>
      <c r="D123" s="1850" t="s">
        <v>2657</v>
      </c>
      <c r="E123" s="1850" t="s">
        <v>2658</v>
      </c>
      <c r="F123" s="1850" t="s">
        <v>2659</v>
      </c>
      <c r="G123" s="1850" t="s">
        <v>28</v>
      </c>
      <c r="H123" s="1850" t="s">
        <v>28</v>
      </c>
      <c r="I123" s="1850" t="s">
        <v>808</v>
      </c>
    </row>
    <row customHeight="1" ht="11.25">
      <c r="A124" s="1850" t="s">
        <v>2255</v>
      </c>
      <c r="B124" s="1850" t="s">
        <v>16</v>
      </c>
      <c r="C124" s="1850" t="s">
        <v>2660</v>
      </c>
      <c r="D124" s="1850" t="s">
        <v>2661</v>
      </c>
      <c r="E124" s="1850" t="s">
        <v>2662</v>
      </c>
      <c r="F124" s="1850" t="s">
        <v>2663</v>
      </c>
      <c r="G124" s="1850" t="s">
        <v>28</v>
      </c>
      <c r="H124" s="1850" t="s">
        <v>28</v>
      </c>
      <c r="I124" s="1850" t="s">
        <v>808</v>
      </c>
    </row>
    <row customHeight="1" ht="11.25">
      <c r="A125" s="1850" t="s">
        <v>2255</v>
      </c>
      <c r="B125" s="1850" t="s">
        <v>16</v>
      </c>
      <c r="C125" s="1850" t="s">
        <v>2664</v>
      </c>
      <c r="D125" s="1850" t="s">
        <v>2665</v>
      </c>
      <c r="E125" s="1850" t="s">
        <v>2658</v>
      </c>
      <c r="F125" s="1850" t="s">
        <v>2663</v>
      </c>
      <c r="G125" s="1850" t="s">
        <v>28</v>
      </c>
      <c r="H125" s="1850" t="s">
        <v>28</v>
      </c>
      <c r="I125" s="1850" t="s">
        <v>808</v>
      </c>
    </row>
    <row customHeight="1" ht="11.25">
      <c r="A126" s="1850" t="s">
        <v>2255</v>
      </c>
      <c r="B126" s="1850" t="s">
        <v>16</v>
      </c>
      <c r="C126" s="1850" t="s">
        <v>2666</v>
      </c>
      <c r="D126" s="1850" t="s">
        <v>2667</v>
      </c>
      <c r="E126" s="1850" t="s">
        <v>2668</v>
      </c>
      <c r="F126" s="1850" t="s">
        <v>51</v>
      </c>
      <c r="G126" s="1850" t="s">
        <v>28</v>
      </c>
      <c r="H126" s="1850" t="s">
        <v>28</v>
      </c>
      <c r="I126" s="1850" t="s">
        <v>808</v>
      </c>
    </row>
    <row customHeight="1" ht="11.25">
      <c r="A127" s="1850" t="s">
        <v>2255</v>
      </c>
      <c r="B127" s="1850" t="s">
        <v>16</v>
      </c>
      <c r="C127" s="1850" t="s">
        <v>2669</v>
      </c>
      <c r="D127" s="1850" t="s">
        <v>2670</v>
      </c>
      <c r="E127" s="1850" t="s">
        <v>2671</v>
      </c>
      <c r="F127" s="1850" t="s">
        <v>2672</v>
      </c>
      <c r="G127" s="1850" t="s">
        <v>28</v>
      </c>
      <c r="H127" s="1850" t="s">
        <v>28</v>
      </c>
      <c r="I127" s="1850" t="s">
        <v>808</v>
      </c>
    </row>
    <row customHeight="1" ht="11.25">
      <c r="A128" s="1850" t="s">
        <v>2255</v>
      </c>
      <c r="B128" s="1850" t="s">
        <v>16</v>
      </c>
      <c r="C128" s="1850" t="s">
        <v>2673</v>
      </c>
      <c r="D128" s="1850" t="s">
        <v>2674</v>
      </c>
      <c r="E128" s="1850" t="s">
        <v>2675</v>
      </c>
      <c r="F128" s="1850" t="s">
        <v>2328</v>
      </c>
      <c r="G128" s="1850" t="s">
        <v>28</v>
      </c>
      <c r="H128" s="1850" t="s">
        <v>28</v>
      </c>
      <c r="I128" s="1850" t="s">
        <v>808</v>
      </c>
    </row>
    <row customHeight="1" ht="11.25">
      <c r="A129" s="1850" t="s">
        <v>2255</v>
      </c>
      <c r="B129" s="1850" t="s">
        <v>16</v>
      </c>
      <c r="C129" s="1850" t="s">
        <v>2676</v>
      </c>
      <c r="D129" s="1850" t="s">
        <v>2677</v>
      </c>
      <c r="E129" s="1850" t="s">
        <v>2671</v>
      </c>
      <c r="F129" s="1850" t="s">
        <v>2678</v>
      </c>
      <c r="G129" s="1850" t="s">
        <v>28</v>
      </c>
      <c r="H129" s="1850" t="s">
        <v>28</v>
      </c>
      <c r="I129" s="1850" t="s">
        <v>808</v>
      </c>
    </row>
    <row customHeight="1" ht="11.25">
      <c r="A130" s="1850" t="s">
        <v>2255</v>
      </c>
      <c r="B130" s="1850" t="s">
        <v>16</v>
      </c>
      <c r="C130" s="1850" t="s">
        <v>2679</v>
      </c>
      <c r="D130" s="1850" t="s">
        <v>2680</v>
      </c>
      <c r="E130" s="1850" t="s">
        <v>2681</v>
      </c>
      <c r="F130" s="1850" t="s">
        <v>2336</v>
      </c>
      <c r="G130" s="1850" t="s">
        <v>28</v>
      </c>
      <c r="H130" s="1850" t="s">
        <v>28</v>
      </c>
      <c r="I130" s="1850" t="s">
        <v>808</v>
      </c>
    </row>
    <row customHeight="1" ht="11.25">
      <c r="A131" s="1850" t="s">
        <v>2255</v>
      </c>
      <c r="B131" s="1850" t="s">
        <v>16</v>
      </c>
      <c r="C131" s="1850" t="s">
        <v>2682</v>
      </c>
      <c r="D131" s="1850" t="s">
        <v>2683</v>
      </c>
      <c r="E131" s="1850" t="s">
        <v>2684</v>
      </c>
      <c r="F131" s="1850" t="s">
        <v>2613</v>
      </c>
      <c r="G131" s="1850" t="s">
        <v>2685</v>
      </c>
      <c r="H131" s="1850" t="s">
        <v>28</v>
      </c>
      <c r="I131" s="1850" t="s">
        <v>808</v>
      </c>
    </row>
    <row customHeight="1" ht="11.25">
      <c r="A132" s="1850" t="s">
        <v>2255</v>
      </c>
      <c r="B132" s="1850" t="s">
        <v>16</v>
      </c>
      <c r="C132" s="1850" t="s">
        <v>2281</v>
      </c>
      <c r="D132" s="1850" t="s">
        <v>2282</v>
      </c>
      <c r="E132" s="1850" t="s">
        <v>2283</v>
      </c>
      <c r="F132" s="1850" t="s">
        <v>51</v>
      </c>
      <c r="G132" s="1850" t="s">
        <v>28</v>
      </c>
      <c r="H132" s="1850" t="s">
        <v>28</v>
      </c>
      <c r="I132" s="1850" t="s">
        <v>894</v>
      </c>
    </row>
    <row customHeight="1" ht="11.25">
      <c r="A133" s="1850" t="s">
        <v>2255</v>
      </c>
      <c r="B133" s="1850" t="s">
        <v>16</v>
      </c>
      <c r="C133" s="1850" t="s">
        <v>13</v>
      </c>
      <c r="D133" s="1850" t="s">
        <v>46</v>
      </c>
      <c r="E133" s="1850" t="s">
        <v>49</v>
      </c>
      <c r="F133" s="1850" t="s">
        <v>51</v>
      </c>
      <c r="G133" s="1850" t="s">
        <v>2293</v>
      </c>
      <c r="H133" s="1850" t="s">
        <v>28</v>
      </c>
      <c r="I133" s="1850" t="s">
        <v>894</v>
      </c>
    </row>
    <row customHeight="1" ht="11.25">
      <c r="A134" s="1850" t="s">
        <v>2255</v>
      </c>
      <c r="B134" s="1850" t="s">
        <v>16</v>
      </c>
      <c r="C134" s="1850" t="s">
        <v>2294</v>
      </c>
      <c r="D134" s="1850" t="s">
        <v>2295</v>
      </c>
      <c r="E134" s="1850" t="s">
        <v>2296</v>
      </c>
      <c r="F134" s="1850" t="s">
        <v>51</v>
      </c>
      <c r="G134" s="1850" t="s">
        <v>28</v>
      </c>
      <c r="H134" s="1850" t="s">
        <v>28</v>
      </c>
      <c r="I134" s="1850" t="s">
        <v>894</v>
      </c>
    </row>
    <row customHeight="1" ht="11.25">
      <c r="A135" s="1850" t="s">
        <v>2255</v>
      </c>
      <c r="B135" s="1850" t="s">
        <v>16</v>
      </c>
      <c r="C135" s="1850" t="s">
        <v>2313</v>
      </c>
      <c r="D135" s="1850" t="s">
        <v>2314</v>
      </c>
      <c r="E135" s="1850" t="s">
        <v>2315</v>
      </c>
      <c r="F135" s="1850" t="s">
        <v>2273</v>
      </c>
      <c r="G135" s="1850" t="s">
        <v>2316</v>
      </c>
      <c r="H135" s="1850" t="s">
        <v>28</v>
      </c>
      <c r="I135" s="1850" t="s">
        <v>894</v>
      </c>
    </row>
    <row customHeight="1" ht="11.25">
      <c r="A136" s="1850" t="s">
        <v>2255</v>
      </c>
      <c r="B136" s="1850" t="s">
        <v>16</v>
      </c>
      <c r="C136" s="1850" t="s">
        <v>2325</v>
      </c>
      <c r="D136" s="1850" t="s">
        <v>2326</v>
      </c>
      <c r="E136" s="1850" t="s">
        <v>2327</v>
      </c>
      <c r="F136" s="1850" t="s">
        <v>2328</v>
      </c>
      <c r="G136" s="1850" t="s">
        <v>28</v>
      </c>
      <c r="H136" s="1850" t="s">
        <v>28</v>
      </c>
      <c r="I136" s="1850" t="s">
        <v>894</v>
      </c>
    </row>
    <row customHeight="1" ht="11.25">
      <c r="A137" s="1850" t="s">
        <v>2255</v>
      </c>
      <c r="B137" s="1850" t="s">
        <v>16</v>
      </c>
      <c r="C137" s="1850" t="s">
        <v>2329</v>
      </c>
      <c r="D137" s="1850" t="s">
        <v>2330</v>
      </c>
      <c r="E137" s="1850" t="s">
        <v>2331</v>
      </c>
      <c r="F137" s="1850" t="s">
        <v>51</v>
      </c>
      <c r="G137" s="1850" t="s">
        <v>2332</v>
      </c>
      <c r="H137" s="1850" t="s">
        <v>28</v>
      </c>
      <c r="I137" s="1850" t="s">
        <v>894</v>
      </c>
    </row>
    <row customHeight="1" ht="11.25">
      <c r="A138" s="1850" t="s">
        <v>2255</v>
      </c>
      <c r="B138" s="1850" t="s">
        <v>16</v>
      </c>
      <c r="C138" s="1850" t="s">
        <v>2333</v>
      </c>
      <c r="D138" s="1850" t="s">
        <v>2334</v>
      </c>
      <c r="E138" s="1850" t="s">
        <v>2335</v>
      </c>
      <c r="F138" s="1850" t="s">
        <v>2336</v>
      </c>
      <c r="G138" s="1850" t="s">
        <v>28</v>
      </c>
      <c r="H138" s="1850" t="s">
        <v>28</v>
      </c>
      <c r="I138" s="1850" t="s">
        <v>894</v>
      </c>
    </row>
    <row customHeight="1" ht="11.25">
      <c r="A139" s="1850" t="s">
        <v>2255</v>
      </c>
      <c r="B139" s="1850" t="s">
        <v>16</v>
      </c>
      <c r="C139" s="1850" t="s">
        <v>28</v>
      </c>
      <c r="D139" s="1850" t="s">
        <v>2340</v>
      </c>
      <c r="E139" s="1850" t="s">
        <v>2341</v>
      </c>
      <c r="F139" s="1850" t="s">
        <v>51</v>
      </c>
      <c r="G139" s="1850" t="s">
        <v>28</v>
      </c>
      <c r="H139" s="1850" t="s">
        <v>28</v>
      </c>
      <c r="I139" s="1850" t="s">
        <v>894</v>
      </c>
    </row>
    <row customHeight="1" ht="11.25">
      <c r="A140" s="1850" t="s">
        <v>2255</v>
      </c>
      <c r="B140" s="1850" t="s">
        <v>16</v>
      </c>
      <c r="C140" s="1850" t="s">
        <v>2342</v>
      </c>
      <c r="D140" s="1850" t="s">
        <v>2343</v>
      </c>
      <c r="E140" s="1850" t="s">
        <v>2283</v>
      </c>
      <c r="F140" s="1850" t="s">
        <v>2311</v>
      </c>
      <c r="G140" s="1850" t="s">
        <v>28</v>
      </c>
      <c r="H140" s="1850" t="s">
        <v>28</v>
      </c>
      <c r="I140" s="1850" t="s">
        <v>894</v>
      </c>
    </row>
    <row customHeight="1" ht="11.25">
      <c r="A141" s="1850" t="s">
        <v>2255</v>
      </c>
      <c r="B141" s="1850" t="s">
        <v>16</v>
      </c>
      <c r="C141" s="1850" t="s">
        <v>2358</v>
      </c>
      <c r="D141" s="1850" t="s">
        <v>2359</v>
      </c>
      <c r="E141" s="1850" t="s">
        <v>2360</v>
      </c>
      <c r="F141" s="1850" t="s">
        <v>2273</v>
      </c>
      <c r="G141" s="1850" t="s">
        <v>28</v>
      </c>
      <c r="H141" s="1850" t="s">
        <v>28</v>
      </c>
      <c r="I141" s="1850" t="s">
        <v>894</v>
      </c>
    </row>
    <row customHeight="1" ht="11.25">
      <c r="A142" s="1850" t="s">
        <v>2255</v>
      </c>
      <c r="B142" s="1850" t="s">
        <v>16</v>
      </c>
      <c r="C142" s="1850" t="s">
        <v>2371</v>
      </c>
      <c r="D142" s="1850" t="s">
        <v>2372</v>
      </c>
      <c r="E142" s="1850" t="s">
        <v>2373</v>
      </c>
      <c r="F142" s="1850" t="s">
        <v>2328</v>
      </c>
      <c r="G142" s="1850" t="s">
        <v>28</v>
      </c>
      <c r="H142" s="1850" t="s">
        <v>28</v>
      </c>
      <c r="I142" s="1850" t="s">
        <v>894</v>
      </c>
    </row>
    <row customHeight="1" ht="11.25">
      <c r="A143" s="1850" t="s">
        <v>2255</v>
      </c>
      <c r="B143" s="1850" t="s">
        <v>16</v>
      </c>
      <c r="C143" s="1850" t="s">
        <v>2380</v>
      </c>
      <c r="D143" s="1850" t="s">
        <v>2381</v>
      </c>
      <c r="E143" s="1850" t="s">
        <v>2382</v>
      </c>
      <c r="F143" s="1850" t="s">
        <v>2273</v>
      </c>
      <c r="G143" s="1850" t="s">
        <v>28</v>
      </c>
      <c r="H143" s="1850" t="s">
        <v>28</v>
      </c>
      <c r="I143" s="1850" t="s">
        <v>894</v>
      </c>
    </row>
    <row customHeight="1" ht="11.25">
      <c r="A144" s="1850" t="s">
        <v>2255</v>
      </c>
      <c r="B144" s="1850" t="s">
        <v>16</v>
      </c>
      <c r="C144" s="1850" t="s">
        <v>2686</v>
      </c>
      <c r="D144" s="1850" t="s">
        <v>2687</v>
      </c>
      <c r="E144" s="1850" t="s">
        <v>2688</v>
      </c>
      <c r="F144" s="1850" t="s">
        <v>2324</v>
      </c>
      <c r="G144" s="1850" t="s">
        <v>28</v>
      </c>
      <c r="H144" s="1850" t="s">
        <v>28</v>
      </c>
      <c r="I144" s="1850" t="s">
        <v>894</v>
      </c>
    </row>
    <row customHeight="1" ht="11.25">
      <c r="A145" s="1850" t="s">
        <v>2255</v>
      </c>
      <c r="B145" s="1850" t="s">
        <v>16</v>
      </c>
      <c r="C145" s="1850" t="s">
        <v>2397</v>
      </c>
      <c r="D145" s="1850" t="s">
        <v>2398</v>
      </c>
      <c r="E145" s="1850" t="s">
        <v>2399</v>
      </c>
      <c r="F145" s="1850" t="s">
        <v>2324</v>
      </c>
      <c r="G145" s="1850" t="s">
        <v>28</v>
      </c>
      <c r="H145" s="1850" t="s">
        <v>28</v>
      </c>
      <c r="I145" s="1850" t="s">
        <v>894</v>
      </c>
    </row>
    <row customHeight="1" ht="11.25">
      <c r="A146" s="1850" t="s">
        <v>2255</v>
      </c>
      <c r="B146" s="1850" t="s">
        <v>16</v>
      </c>
      <c r="C146" s="1850" t="s">
        <v>2409</v>
      </c>
      <c r="D146" s="1850" t="s">
        <v>2410</v>
      </c>
      <c r="E146" s="1850" t="s">
        <v>2411</v>
      </c>
      <c r="F146" s="1850" t="s">
        <v>2273</v>
      </c>
      <c r="G146" s="1850" t="s">
        <v>28</v>
      </c>
      <c r="H146" s="1850" t="s">
        <v>28</v>
      </c>
      <c r="I146" s="1850" t="s">
        <v>894</v>
      </c>
    </row>
    <row customHeight="1" ht="11.25">
      <c r="A147" s="1850" t="s">
        <v>2255</v>
      </c>
      <c r="B147" s="1850" t="s">
        <v>16</v>
      </c>
      <c r="C147" s="1850" t="s">
        <v>2415</v>
      </c>
      <c r="D147" s="1850" t="s">
        <v>2416</v>
      </c>
      <c r="E147" s="1850" t="s">
        <v>2417</v>
      </c>
      <c r="F147" s="1850" t="s">
        <v>2364</v>
      </c>
      <c r="G147" s="1850" t="s">
        <v>28</v>
      </c>
      <c r="H147" s="1850" t="s">
        <v>28</v>
      </c>
      <c r="I147" s="1850" t="s">
        <v>894</v>
      </c>
    </row>
    <row customHeight="1" ht="11.25">
      <c r="A148" s="1850" t="s">
        <v>2255</v>
      </c>
      <c r="B148" s="1850" t="s">
        <v>16</v>
      </c>
      <c r="C148" s="1850" t="s">
        <v>2476</v>
      </c>
      <c r="D148" s="1850" t="s">
        <v>2477</v>
      </c>
      <c r="E148" s="1850" t="s">
        <v>2478</v>
      </c>
      <c r="F148" s="1850" t="s">
        <v>51</v>
      </c>
      <c r="G148" s="1850" t="s">
        <v>28</v>
      </c>
      <c r="H148" s="1850" t="s">
        <v>28</v>
      </c>
      <c r="I148" s="1850" t="s">
        <v>894</v>
      </c>
    </row>
    <row customHeight="1" ht="11.25">
      <c r="A149" s="1850" t="s">
        <v>2255</v>
      </c>
      <c r="B149" s="1850" t="s">
        <v>16</v>
      </c>
      <c r="C149" s="1850" t="s">
        <v>2485</v>
      </c>
      <c r="D149" s="1850" t="s">
        <v>2486</v>
      </c>
      <c r="E149" s="1850" t="s">
        <v>2487</v>
      </c>
      <c r="F149" s="1850" t="s">
        <v>2336</v>
      </c>
      <c r="G149" s="1850" t="s">
        <v>2488</v>
      </c>
      <c r="H149" s="1850" t="s">
        <v>28</v>
      </c>
      <c r="I149" s="1850" t="s">
        <v>894</v>
      </c>
    </row>
    <row customHeight="1" ht="11.25">
      <c r="A150" s="1850" t="s">
        <v>2255</v>
      </c>
      <c r="B150" s="1850" t="s">
        <v>16</v>
      </c>
      <c r="C150" s="1850" t="s">
        <v>2507</v>
      </c>
      <c r="D150" s="1850" t="s">
        <v>2508</v>
      </c>
      <c r="E150" s="1850" t="s">
        <v>2509</v>
      </c>
      <c r="F150" s="1850" t="s">
        <v>2273</v>
      </c>
      <c r="G150" s="1850" t="s">
        <v>28</v>
      </c>
      <c r="H150" s="1850" t="s">
        <v>28</v>
      </c>
      <c r="I150" s="1850" t="s">
        <v>894</v>
      </c>
    </row>
    <row customHeight="1" ht="11.25">
      <c r="A151" s="1850" t="s">
        <v>2255</v>
      </c>
      <c r="B151" s="1850" t="s">
        <v>16</v>
      </c>
      <c r="C151" s="1850" t="s">
        <v>2565</v>
      </c>
      <c r="D151" s="1850" t="s">
        <v>2566</v>
      </c>
      <c r="E151" s="1850" t="s">
        <v>2567</v>
      </c>
      <c r="F151" s="1850" t="s">
        <v>2273</v>
      </c>
      <c r="G151" s="1850" t="s">
        <v>2568</v>
      </c>
      <c r="H151" s="1850" t="s">
        <v>28</v>
      </c>
      <c r="I151" s="1850" t="s">
        <v>894</v>
      </c>
    </row>
    <row customHeight="1" ht="11.25">
      <c r="A152" s="1850" t="s">
        <v>2255</v>
      </c>
      <c r="B152" s="1850" t="s">
        <v>16</v>
      </c>
      <c r="C152" s="1850" t="s">
        <v>2579</v>
      </c>
      <c r="D152" s="1850" t="s">
        <v>2580</v>
      </c>
      <c r="E152" s="1850" t="s">
        <v>2581</v>
      </c>
      <c r="F152" s="1850" t="s">
        <v>2324</v>
      </c>
      <c r="G152" s="1850" t="s">
        <v>28</v>
      </c>
      <c r="H152" s="1850" t="s">
        <v>28</v>
      </c>
      <c r="I152" s="1850" t="s">
        <v>894</v>
      </c>
    </row>
    <row customHeight="1" ht="11.25">
      <c r="A153" s="1850" t="s">
        <v>2255</v>
      </c>
      <c r="B153" s="1850" t="s">
        <v>16</v>
      </c>
      <c r="C153" s="1850" t="s">
        <v>2582</v>
      </c>
      <c r="D153" s="1850" t="s">
        <v>2583</v>
      </c>
      <c r="E153" s="1850" t="s">
        <v>2584</v>
      </c>
      <c r="F153" s="1850" t="s">
        <v>51</v>
      </c>
      <c r="G153" s="1850" t="s">
        <v>28</v>
      </c>
      <c r="H153" s="1850" t="s">
        <v>28</v>
      </c>
      <c r="I153" s="1850" t="s">
        <v>894</v>
      </c>
    </row>
    <row customHeight="1" ht="11.25">
      <c r="A154" s="1850" t="s">
        <v>2255</v>
      </c>
      <c r="B154" s="1850" t="s">
        <v>16</v>
      </c>
      <c r="C154" s="1850" t="s">
        <v>2585</v>
      </c>
      <c r="D154" s="1850" t="s">
        <v>2586</v>
      </c>
      <c r="E154" s="1850" t="s">
        <v>2587</v>
      </c>
      <c r="F154" s="1850" t="s">
        <v>51</v>
      </c>
      <c r="G154" s="1850" t="s">
        <v>28</v>
      </c>
      <c r="H154" s="1850" t="s">
        <v>28</v>
      </c>
      <c r="I154" s="1850" t="s">
        <v>894</v>
      </c>
    </row>
    <row customHeight="1" ht="11.25">
      <c r="A155" s="1850" t="s">
        <v>2255</v>
      </c>
      <c r="B155" s="1850" t="s">
        <v>16</v>
      </c>
      <c r="C155" s="1850" t="s">
        <v>2591</v>
      </c>
      <c r="D155" s="1850" t="s">
        <v>2592</v>
      </c>
      <c r="E155" s="1850" t="s">
        <v>2593</v>
      </c>
      <c r="F155" s="1850" t="s">
        <v>51</v>
      </c>
      <c r="G155" s="1850" t="s">
        <v>28</v>
      </c>
      <c r="H155" s="1850" t="s">
        <v>28</v>
      </c>
      <c r="I155" s="1850" t="s">
        <v>894</v>
      </c>
    </row>
    <row customHeight="1" ht="11.25">
      <c r="A156" s="1850" t="s">
        <v>2255</v>
      </c>
      <c r="B156" s="1850" t="s">
        <v>16</v>
      </c>
      <c r="C156" s="1850" t="s">
        <v>2607</v>
      </c>
      <c r="D156" s="1850" t="s">
        <v>2608</v>
      </c>
      <c r="E156" s="1850" t="s">
        <v>2609</v>
      </c>
      <c r="F156" s="1850" t="s">
        <v>2273</v>
      </c>
      <c r="G156" s="1850" t="s">
        <v>28</v>
      </c>
      <c r="H156" s="1850" t="s">
        <v>28</v>
      </c>
      <c r="I156" s="1850" t="s">
        <v>894</v>
      </c>
    </row>
    <row customHeight="1" ht="11.25">
      <c r="A157" s="1850" t="s">
        <v>2255</v>
      </c>
      <c r="B157" s="1850" t="s">
        <v>16</v>
      </c>
      <c r="C157" s="1850" t="s">
        <v>2610</v>
      </c>
      <c r="D157" s="1850" t="s">
        <v>2611</v>
      </c>
      <c r="E157" s="1850" t="s">
        <v>2612</v>
      </c>
      <c r="F157" s="1850" t="s">
        <v>2613</v>
      </c>
      <c r="G157" s="1850" t="s">
        <v>2614</v>
      </c>
      <c r="H157" s="1850" t="s">
        <v>28</v>
      </c>
      <c r="I157" s="1850" t="s">
        <v>894</v>
      </c>
    </row>
    <row customHeight="1" ht="11.25">
      <c r="A158" s="1850" t="s">
        <v>2255</v>
      </c>
      <c r="B158" s="1850" t="s">
        <v>16</v>
      </c>
      <c r="C158" s="1850" t="s">
        <v>2645</v>
      </c>
      <c r="D158" s="1850" t="s">
        <v>2646</v>
      </c>
      <c r="E158" s="1850" t="s">
        <v>2647</v>
      </c>
      <c r="F158" s="1850" t="s">
        <v>2648</v>
      </c>
      <c r="G158" s="1850" t="s">
        <v>28</v>
      </c>
      <c r="H158" s="1850" t="s">
        <v>28</v>
      </c>
      <c r="I158" s="1850" t="s">
        <v>894</v>
      </c>
    </row>
    <row customHeight="1" ht="11.25">
      <c r="A159" s="1850" t="s">
        <v>2255</v>
      </c>
      <c r="B159" s="1850" t="s">
        <v>16</v>
      </c>
      <c r="C159" s="1850" t="s">
        <v>2649</v>
      </c>
      <c r="D159" s="1850" t="s">
        <v>2650</v>
      </c>
      <c r="E159" s="1850" t="s">
        <v>2651</v>
      </c>
      <c r="F159" s="1850" t="s">
        <v>2324</v>
      </c>
      <c r="G159" s="1850" t="s">
        <v>28</v>
      </c>
      <c r="H159" s="1850" t="s">
        <v>28</v>
      </c>
      <c r="I159" s="1850" t="s">
        <v>894</v>
      </c>
    </row>
    <row customHeight="1" ht="11.25">
      <c r="A160" s="1850" t="s">
        <v>2255</v>
      </c>
      <c r="B160" s="1850" t="s">
        <v>16</v>
      </c>
      <c r="C160" s="1850" t="s">
        <v>2664</v>
      </c>
      <c r="D160" s="1850" t="s">
        <v>2665</v>
      </c>
      <c r="E160" s="1850" t="s">
        <v>2658</v>
      </c>
      <c r="F160" s="1850" t="s">
        <v>2663</v>
      </c>
      <c r="G160" s="1850" t="s">
        <v>28</v>
      </c>
      <c r="H160" s="1850" t="s">
        <v>28</v>
      </c>
      <c r="I160" s="1850" t="s">
        <v>894</v>
      </c>
    </row>
    <row customHeight="1" ht="11.25">
      <c r="A161" s="1850" t="s">
        <v>2255</v>
      </c>
      <c r="B161" s="1850" t="s">
        <v>16</v>
      </c>
      <c r="C161" s="1850" t="s">
        <v>2669</v>
      </c>
      <c r="D161" s="1850" t="s">
        <v>2670</v>
      </c>
      <c r="E161" s="1850" t="s">
        <v>2671</v>
      </c>
      <c r="F161" s="1850" t="s">
        <v>2672</v>
      </c>
      <c r="G161" s="1850" t="s">
        <v>28</v>
      </c>
      <c r="H161" s="1850" t="s">
        <v>28</v>
      </c>
      <c r="I161" s="1850" t="s">
        <v>894</v>
      </c>
    </row>
    <row customHeight="1" ht="11.25">
      <c r="A162" s="1850" t="s">
        <v>2255</v>
      </c>
      <c r="B162" s="1850" t="s">
        <v>16</v>
      </c>
      <c r="C162" s="1850" t="s">
        <v>2676</v>
      </c>
      <c r="D162" s="1850" t="s">
        <v>2677</v>
      </c>
      <c r="E162" s="1850" t="s">
        <v>2671</v>
      </c>
      <c r="F162" s="1850" t="s">
        <v>2678</v>
      </c>
      <c r="G162" s="1850" t="s">
        <v>28</v>
      </c>
      <c r="H162" s="1850" t="s">
        <v>28</v>
      </c>
      <c r="I162" s="1850" t="s">
        <v>894</v>
      </c>
    </row>
    <row customHeight="1" ht="11.25">
      <c r="A163" s="1850" t="s">
        <v>2255</v>
      </c>
      <c r="B163" s="1850" t="s">
        <v>16</v>
      </c>
      <c r="C163" s="1850" t="s">
        <v>2262</v>
      </c>
      <c r="D163" s="1850" t="s">
        <v>2263</v>
      </c>
      <c r="E163" s="1850" t="s">
        <v>2264</v>
      </c>
      <c r="F163" s="1850" t="s">
        <v>51</v>
      </c>
      <c r="G163" s="1850" t="s">
        <v>28</v>
      </c>
      <c r="H163" s="1850" t="s">
        <v>28</v>
      </c>
      <c r="I163" s="1850" t="s">
        <v>854</v>
      </c>
    </row>
    <row customHeight="1" ht="11.25">
      <c r="A164" s="1850" t="s">
        <v>2255</v>
      </c>
      <c r="B164" s="1850" t="s">
        <v>16</v>
      </c>
      <c r="C164" s="1850" t="s">
        <v>2689</v>
      </c>
      <c r="D164" s="1850" t="s">
        <v>2690</v>
      </c>
      <c r="E164" s="1850" t="s">
        <v>2691</v>
      </c>
      <c r="F164" s="1850" t="s">
        <v>2324</v>
      </c>
      <c r="G164" s="1850" t="s">
        <v>28</v>
      </c>
      <c r="H164" s="1850" t="s">
        <v>28</v>
      </c>
      <c r="I164" s="1850" t="s">
        <v>854</v>
      </c>
    </row>
    <row customHeight="1" ht="11.25">
      <c r="A165" s="1850" t="s">
        <v>2255</v>
      </c>
      <c r="B165" s="1850" t="s">
        <v>16</v>
      </c>
      <c r="C165" s="1850" t="s">
        <v>2270</v>
      </c>
      <c r="D165" s="1850" t="s">
        <v>2271</v>
      </c>
      <c r="E165" s="1850" t="s">
        <v>2272</v>
      </c>
      <c r="F165" s="1850" t="s">
        <v>2273</v>
      </c>
      <c r="G165" s="1850" t="s">
        <v>28</v>
      </c>
      <c r="H165" s="1850" t="s">
        <v>28</v>
      </c>
      <c r="I165" s="1850" t="s">
        <v>854</v>
      </c>
    </row>
    <row customHeight="1" ht="11.25">
      <c r="A166" s="1850" t="s">
        <v>2255</v>
      </c>
      <c r="B166" s="1850" t="s">
        <v>16</v>
      </c>
      <c r="C166" s="1850" t="s">
        <v>2274</v>
      </c>
      <c r="D166" s="1850" t="s">
        <v>2275</v>
      </c>
      <c r="E166" s="1850" t="s">
        <v>2276</v>
      </c>
      <c r="F166" s="1850" t="s">
        <v>2273</v>
      </c>
      <c r="G166" s="1850" t="s">
        <v>28</v>
      </c>
      <c r="H166" s="1850" t="s">
        <v>28</v>
      </c>
      <c r="I166" s="1850" t="s">
        <v>854</v>
      </c>
    </row>
    <row customHeight="1" ht="11.25">
      <c r="A167" s="1850" t="s">
        <v>2255</v>
      </c>
      <c r="B167" s="1850" t="s">
        <v>16</v>
      </c>
      <c r="C167" s="1850" t="s">
        <v>2281</v>
      </c>
      <c r="D167" s="1850" t="s">
        <v>2282</v>
      </c>
      <c r="E167" s="1850" t="s">
        <v>2283</v>
      </c>
      <c r="F167" s="1850" t="s">
        <v>51</v>
      </c>
      <c r="G167" s="1850" t="s">
        <v>28</v>
      </c>
      <c r="H167" s="1850" t="s">
        <v>28</v>
      </c>
      <c r="I167" s="1850" t="s">
        <v>854</v>
      </c>
    </row>
    <row customHeight="1" ht="11.25">
      <c r="A168" s="1850" t="s">
        <v>2255</v>
      </c>
      <c r="B168" s="1850" t="s">
        <v>16</v>
      </c>
      <c r="C168" s="1850" t="s">
        <v>2284</v>
      </c>
      <c r="D168" s="1850" t="s">
        <v>2285</v>
      </c>
      <c r="E168" s="1850" t="s">
        <v>2286</v>
      </c>
      <c r="F168" s="1850" t="s">
        <v>2273</v>
      </c>
      <c r="G168" s="1850" t="s">
        <v>28</v>
      </c>
      <c r="H168" s="1850" t="s">
        <v>28</v>
      </c>
      <c r="I168" s="1850" t="s">
        <v>854</v>
      </c>
    </row>
    <row customHeight="1" ht="11.25">
      <c r="A169" s="1850" t="s">
        <v>2255</v>
      </c>
      <c r="B169" s="1850" t="s">
        <v>16</v>
      </c>
      <c r="C169" s="1850" t="s">
        <v>2692</v>
      </c>
      <c r="D169" s="1850" t="s">
        <v>2693</v>
      </c>
      <c r="E169" s="1850" t="s">
        <v>2694</v>
      </c>
      <c r="F169" s="1850" t="s">
        <v>51</v>
      </c>
      <c r="G169" s="1850" t="s">
        <v>28</v>
      </c>
      <c r="H169" s="1850" t="s">
        <v>28</v>
      </c>
      <c r="I169" s="1850" t="s">
        <v>854</v>
      </c>
    </row>
    <row customHeight="1" ht="11.25">
      <c r="A170" s="1850" t="s">
        <v>2255</v>
      </c>
      <c r="B170" s="1850" t="s">
        <v>16</v>
      </c>
      <c r="C170" s="1850" t="s">
        <v>2290</v>
      </c>
      <c r="D170" s="1850" t="s">
        <v>2291</v>
      </c>
      <c r="E170" s="1850" t="s">
        <v>2292</v>
      </c>
      <c r="F170" s="1850" t="s">
        <v>51</v>
      </c>
      <c r="G170" s="1850" t="s">
        <v>28</v>
      </c>
      <c r="H170" s="1850" t="s">
        <v>28</v>
      </c>
      <c r="I170" s="1850" t="s">
        <v>854</v>
      </c>
    </row>
    <row customHeight="1" ht="11.25">
      <c r="A171" s="1850" t="s">
        <v>2255</v>
      </c>
      <c r="B171" s="1850" t="s">
        <v>16</v>
      </c>
      <c r="C171" s="1850" t="s">
        <v>2297</v>
      </c>
      <c r="D171" s="1850" t="s">
        <v>2298</v>
      </c>
      <c r="E171" s="1850" t="s">
        <v>2299</v>
      </c>
      <c r="F171" s="1850" t="s">
        <v>51</v>
      </c>
      <c r="G171" s="1850" t="s">
        <v>28</v>
      </c>
      <c r="H171" s="1850" t="s">
        <v>28</v>
      </c>
      <c r="I171" s="1850" t="s">
        <v>854</v>
      </c>
    </row>
    <row customHeight="1" ht="11.25">
      <c r="A172" s="1850" t="s">
        <v>2255</v>
      </c>
      <c r="B172" s="1850" t="s">
        <v>16</v>
      </c>
      <c r="C172" s="1850" t="s">
        <v>2313</v>
      </c>
      <c r="D172" s="1850" t="s">
        <v>2314</v>
      </c>
      <c r="E172" s="1850" t="s">
        <v>2315</v>
      </c>
      <c r="F172" s="1850" t="s">
        <v>2273</v>
      </c>
      <c r="G172" s="1850" t="s">
        <v>2316</v>
      </c>
      <c r="H172" s="1850" t="s">
        <v>28</v>
      </c>
      <c r="I172" s="1850" t="s">
        <v>854</v>
      </c>
    </row>
    <row customHeight="1" ht="11.25">
      <c r="A173" s="1850" t="s">
        <v>2255</v>
      </c>
      <c r="B173" s="1850" t="s">
        <v>16</v>
      </c>
      <c r="C173" s="1850" t="s">
        <v>2317</v>
      </c>
      <c r="D173" s="1850" t="s">
        <v>2318</v>
      </c>
      <c r="E173" s="1850" t="s">
        <v>2319</v>
      </c>
      <c r="F173" s="1850" t="s">
        <v>2273</v>
      </c>
      <c r="G173" s="1850" t="s">
        <v>2320</v>
      </c>
      <c r="H173" s="1850" t="s">
        <v>28</v>
      </c>
      <c r="I173" s="1850" t="s">
        <v>854</v>
      </c>
    </row>
    <row customHeight="1" ht="11.25">
      <c r="A174" s="1850" t="s">
        <v>2255</v>
      </c>
      <c r="B174" s="1850" t="s">
        <v>16</v>
      </c>
      <c r="C174" s="1850" t="s">
        <v>2321</v>
      </c>
      <c r="D174" s="1850" t="s">
        <v>2322</v>
      </c>
      <c r="E174" s="1850" t="s">
        <v>2323</v>
      </c>
      <c r="F174" s="1850" t="s">
        <v>2324</v>
      </c>
      <c r="G174" s="1850" t="s">
        <v>28</v>
      </c>
      <c r="H174" s="1850" t="s">
        <v>28</v>
      </c>
      <c r="I174" s="1850" t="s">
        <v>854</v>
      </c>
    </row>
    <row customHeight="1" ht="11.25">
      <c r="A175" s="1850" t="s">
        <v>2255</v>
      </c>
      <c r="B175" s="1850" t="s">
        <v>16</v>
      </c>
      <c r="C175" s="1850" t="s">
        <v>2695</v>
      </c>
      <c r="D175" s="1850" t="s">
        <v>2696</v>
      </c>
      <c r="E175" s="1850" t="s">
        <v>2697</v>
      </c>
      <c r="F175" s="1850" t="s">
        <v>2328</v>
      </c>
      <c r="G175" s="1850" t="s">
        <v>28</v>
      </c>
      <c r="H175" s="1850" t="s">
        <v>28</v>
      </c>
      <c r="I175" s="1850" t="s">
        <v>854</v>
      </c>
    </row>
    <row customHeight="1" ht="11.25">
      <c r="A176" s="1850" t="s">
        <v>2255</v>
      </c>
      <c r="B176" s="1850" t="s">
        <v>16</v>
      </c>
      <c r="C176" s="1850" t="s">
        <v>2329</v>
      </c>
      <c r="D176" s="1850" t="s">
        <v>2330</v>
      </c>
      <c r="E176" s="1850" t="s">
        <v>2331</v>
      </c>
      <c r="F176" s="1850" t="s">
        <v>51</v>
      </c>
      <c r="G176" s="1850" t="s">
        <v>2332</v>
      </c>
      <c r="H176" s="1850" t="s">
        <v>28</v>
      </c>
      <c r="I176" s="1850" t="s">
        <v>854</v>
      </c>
    </row>
    <row customHeight="1" ht="11.25">
      <c r="A177" s="1850" t="s">
        <v>2255</v>
      </c>
      <c r="B177" s="1850" t="s">
        <v>16</v>
      </c>
      <c r="C177" s="1850" t="s">
        <v>2333</v>
      </c>
      <c r="D177" s="1850" t="s">
        <v>2334</v>
      </c>
      <c r="E177" s="1850" t="s">
        <v>2335</v>
      </c>
      <c r="F177" s="1850" t="s">
        <v>2336</v>
      </c>
      <c r="G177" s="1850" t="s">
        <v>28</v>
      </c>
      <c r="H177" s="1850" t="s">
        <v>28</v>
      </c>
      <c r="I177" s="1850" t="s">
        <v>854</v>
      </c>
    </row>
    <row customHeight="1" ht="11.25">
      <c r="A178" s="1850" t="s">
        <v>2255</v>
      </c>
      <c r="B178" s="1850" t="s">
        <v>16</v>
      </c>
      <c r="C178" s="1850" t="s">
        <v>28</v>
      </c>
      <c r="D178" s="1850" t="s">
        <v>2340</v>
      </c>
      <c r="E178" s="1850" t="s">
        <v>2341</v>
      </c>
      <c r="F178" s="1850" t="s">
        <v>51</v>
      </c>
      <c r="G178" s="1850" t="s">
        <v>28</v>
      </c>
      <c r="H178" s="1850" t="s">
        <v>28</v>
      </c>
      <c r="I178" s="1850" t="s">
        <v>854</v>
      </c>
    </row>
    <row customHeight="1" ht="11.25">
      <c r="A179" s="1850" t="s">
        <v>2255</v>
      </c>
      <c r="B179" s="1850" t="s">
        <v>16</v>
      </c>
      <c r="C179" s="1850" t="s">
        <v>2342</v>
      </c>
      <c r="D179" s="1850" t="s">
        <v>2343</v>
      </c>
      <c r="E179" s="1850" t="s">
        <v>2283</v>
      </c>
      <c r="F179" s="1850" t="s">
        <v>2311</v>
      </c>
      <c r="G179" s="1850" t="s">
        <v>28</v>
      </c>
      <c r="H179" s="1850" t="s">
        <v>28</v>
      </c>
      <c r="I179" s="1850" t="s">
        <v>854</v>
      </c>
    </row>
    <row customHeight="1" ht="11.25">
      <c r="A180" s="1850" t="s">
        <v>2255</v>
      </c>
      <c r="B180" s="1850" t="s">
        <v>16</v>
      </c>
      <c r="C180" s="1850" t="s">
        <v>2348</v>
      </c>
      <c r="D180" s="1850" t="s">
        <v>2349</v>
      </c>
      <c r="E180" s="1850" t="s">
        <v>2350</v>
      </c>
      <c r="F180" s="1850" t="s">
        <v>575</v>
      </c>
      <c r="G180" s="1850" t="s">
        <v>28</v>
      </c>
      <c r="H180" s="1850" t="s">
        <v>28</v>
      </c>
      <c r="I180" s="1850" t="s">
        <v>854</v>
      </c>
    </row>
    <row customHeight="1" ht="11.25">
      <c r="A181" s="1850" t="s">
        <v>2255</v>
      </c>
      <c r="B181" s="1850" t="s">
        <v>16</v>
      </c>
      <c r="C181" s="1850" t="s">
        <v>2351</v>
      </c>
      <c r="D181" s="1850" t="s">
        <v>2352</v>
      </c>
      <c r="E181" s="1850" t="s">
        <v>2353</v>
      </c>
      <c r="F181" s="1850" t="s">
        <v>575</v>
      </c>
      <c r="G181" s="1850" t="s">
        <v>28</v>
      </c>
      <c r="H181" s="1850" t="s">
        <v>28</v>
      </c>
      <c r="I181" s="1850" t="s">
        <v>854</v>
      </c>
    </row>
    <row customHeight="1" ht="11.25">
      <c r="A182" s="1850" t="s">
        <v>2255</v>
      </c>
      <c r="B182" s="1850" t="s">
        <v>16</v>
      </c>
      <c r="C182" s="1850" t="s">
        <v>2354</v>
      </c>
      <c r="D182" s="1850" t="s">
        <v>2355</v>
      </c>
      <c r="E182" s="1850" t="s">
        <v>2356</v>
      </c>
      <c r="F182" s="1850" t="s">
        <v>2357</v>
      </c>
      <c r="G182" s="1850" t="s">
        <v>28</v>
      </c>
      <c r="H182" s="1850" t="s">
        <v>28</v>
      </c>
      <c r="I182" s="1850" t="s">
        <v>854</v>
      </c>
    </row>
    <row customHeight="1" ht="11.25">
      <c r="A183" s="1850" t="s">
        <v>2255</v>
      </c>
      <c r="B183" s="1850" t="s">
        <v>16</v>
      </c>
      <c r="C183" s="1850" t="s">
        <v>2358</v>
      </c>
      <c r="D183" s="1850" t="s">
        <v>2359</v>
      </c>
      <c r="E183" s="1850" t="s">
        <v>2360</v>
      </c>
      <c r="F183" s="1850" t="s">
        <v>2273</v>
      </c>
      <c r="G183" s="1850" t="s">
        <v>28</v>
      </c>
      <c r="H183" s="1850" t="s">
        <v>28</v>
      </c>
      <c r="I183" s="1850" t="s">
        <v>854</v>
      </c>
    </row>
    <row customHeight="1" ht="11.25">
      <c r="A184" s="1850" t="s">
        <v>2255</v>
      </c>
      <c r="B184" s="1850" t="s">
        <v>16</v>
      </c>
      <c r="C184" s="1850" t="s">
        <v>2698</v>
      </c>
      <c r="D184" s="1850" t="s">
        <v>2699</v>
      </c>
      <c r="E184" s="1850" t="s">
        <v>2700</v>
      </c>
      <c r="F184" s="1850" t="s">
        <v>2328</v>
      </c>
      <c r="G184" s="1850" t="s">
        <v>28</v>
      </c>
      <c r="H184" s="1850" t="s">
        <v>28</v>
      </c>
      <c r="I184" s="1850" t="s">
        <v>854</v>
      </c>
    </row>
    <row customHeight="1" ht="11.25">
      <c r="A185" s="1850" t="s">
        <v>2255</v>
      </c>
      <c r="B185" s="1850" t="s">
        <v>16</v>
      </c>
      <c r="C185" s="1850" t="s">
        <v>2371</v>
      </c>
      <c r="D185" s="1850" t="s">
        <v>2372</v>
      </c>
      <c r="E185" s="1850" t="s">
        <v>2373</v>
      </c>
      <c r="F185" s="1850" t="s">
        <v>2328</v>
      </c>
      <c r="G185" s="1850" t="s">
        <v>28</v>
      </c>
      <c r="H185" s="1850" t="s">
        <v>28</v>
      </c>
      <c r="I185" s="1850" t="s">
        <v>854</v>
      </c>
    </row>
    <row customHeight="1" ht="11.25">
      <c r="A186" s="1850" t="s">
        <v>2255</v>
      </c>
      <c r="B186" s="1850" t="s">
        <v>16</v>
      </c>
      <c r="C186" s="1850" t="s">
        <v>2374</v>
      </c>
      <c r="D186" s="1850" t="s">
        <v>2375</v>
      </c>
      <c r="E186" s="1850" t="s">
        <v>2376</v>
      </c>
      <c r="F186" s="1850" t="s">
        <v>2328</v>
      </c>
      <c r="G186" s="1850" t="s">
        <v>28</v>
      </c>
      <c r="H186" s="1850" t="s">
        <v>28</v>
      </c>
      <c r="I186" s="1850" t="s">
        <v>854</v>
      </c>
    </row>
    <row customHeight="1" ht="11.25">
      <c r="A187" s="1850" t="s">
        <v>2255</v>
      </c>
      <c r="B187" s="1850" t="s">
        <v>16</v>
      </c>
      <c r="C187" s="1850" t="s">
        <v>2377</v>
      </c>
      <c r="D187" s="1850" t="s">
        <v>2378</v>
      </c>
      <c r="E187" s="1850" t="s">
        <v>2379</v>
      </c>
      <c r="F187" s="1850" t="s">
        <v>2273</v>
      </c>
      <c r="G187" s="1850" t="s">
        <v>28</v>
      </c>
      <c r="H187" s="1850" t="s">
        <v>28</v>
      </c>
      <c r="I187" s="1850" t="s">
        <v>854</v>
      </c>
    </row>
    <row customHeight="1" ht="11.25">
      <c r="A188" s="1850" t="s">
        <v>2255</v>
      </c>
      <c r="B188" s="1850" t="s">
        <v>16</v>
      </c>
      <c r="C188" s="1850" t="s">
        <v>2380</v>
      </c>
      <c r="D188" s="1850" t="s">
        <v>2381</v>
      </c>
      <c r="E188" s="1850" t="s">
        <v>2382</v>
      </c>
      <c r="F188" s="1850" t="s">
        <v>2273</v>
      </c>
      <c r="G188" s="1850" t="s">
        <v>28</v>
      </c>
      <c r="H188" s="1850" t="s">
        <v>28</v>
      </c>
      <c r="I188" s="1850" t="s">
        <v>854</v>
      </c>
    </row>
    <row customHeight="1" ht="11.25">
      <c r="A189" s="1850" t="s">
        <v>2255</v>
      </c>
      <c r="B189" s="1850" t="s">
        <v>16</v>
      </c>
      <c r="C189" s="1850" t="s">
        <v>2383</v>
      </c>
      <c r="D189" s="1850" t="s">
        <v>2384</v>
      </c>
      <c r="E189" s="1850" t="s">
        <v>2385</v>
      </c>
      <c r="F189" s="1850" t="s">
        <v>2364</v>
      </c>
      <c r="G189" s="1850" t="s">
        <v>2386</v>
      </c>
      <c r="H189" s="1850" t="s">
        <v>28</v>
      </c>
      <c r="I189" s="1850" t="s">
        <v>854</v>
      </c>
    </row>
    <row customHeight="1" ht="11.25">
      <c r="A190" s="1850" t="s">
        <v>2255</v>
      </c>
      <c r="B190" s="1850" t="s">
        <v>16</v>
      </c>
      <c r="C190" s="1850" t="s">
        <v>2387</v>
      </c>
      <c r="D190" s="1850" t="s">
        <v>2388</v>
      </c>
      <c r="E190" s="1850" t="s">
        <v>2389</v>
      </c>
      <c r="F190" s="1850" t="s">
        <v>2328</v>
      </c>
      <c r="G190" s="1850" t="s">
        <v>28</v>
      </c>
      <c r="H190" s="1850" t="s">
        <v>28</v>
      </c>
      <c r="I190" s="1850" t="s">
        <v>854</v>
      </c>
    </row>
    <row customHeight="1" ht="11.25">
      <c r="A191" s="1850" t="s">
        <v>2255</v>
      </c>
      <c r="B191" s="1850" t="s">
        <v>16</v>
      </c>
      <c r="C191" s="1850" t="s">
        <v>2390</v>
      </c>
      <c r="D191" s="1850" t="s">
        <v>2391</v>
      </c>
      <c r="E191" s="1850" t="s">
        <v>2392</v>
      </c>
      <c r="F191" s="1850" t="s">
        <v>2364</v>
      </c>
      <c r="G191" s="1850" t="s">
        <v>28</v>
      </c>
      <c r="H191" s="1850" t="s">
        <v>28</v>
      </c>
      <c r="I191" s="1850" t="s">
        <v>854</v>
      </c>
    </row>
    <row customHeight="1" ht="11.25">
      <c r="A192" s="1850" t="s">
        <v>2255</v>
      </c>
      <c r="B192" s="1850" t="s">
        <v>16</v>
      </c>
      <c r="C192" s="1850" t="s">
        <v>2393</v>
      </c>
      <c r="D192" s="1850" t="s">
        <v>2394</v>
      </c>
      <c r="E192" s="1850" t="s">
        <v>2395</v>
      </c>
      <c r="F192" s="1850" t="s">
        <v>2396</v>
      </c>
      <c r="G192" s="1850" t="s">
        <v>28</v>
      </c>
      <c r="H192" s="1850" t="s">
        <v>28</v>
      </c>
      <c r="I192" s="1850" t="s">
        <v>854</v>
      </c>
    </row>
    <row customHeight="1" ht="11.25">
      <c r="A193" s="1850" t="s">
        <v>2255</v>
      </c>
      <c r="B193" s="1850" t="s">
        <v>16</v>
      </c>
      <c r="C193" s="1850" t="s">
        <v>2397</v>
      </c>
      <c r="D193" s="1850" t="s">
        <v>2398</v>
      </c>
      <c r="E193" s="1850" t="s">
        <v>2399</v>
      </c>
      <c r="F193" s="1850" t="s">
        <v>2324</v>
      </c>
      <c r="G193" s="1850" t="s">
        <v>28</v>
      </c>
      <c r="H193" s="1850" t="s">
        <v>28</v>
      </c>
      <c r="I193" s="1850" t="s">
        <v>854</v>
      </c>
    </row>
    <row customHeight="1" ht="11.25">
      <c r="A194" s="1850" t="s">
        <v>2255</v>
      </c>
      <c r="B194" s="1850" t="s">
        <v>16</v>
      </c>
      <c r="C194" s="1850" t="s">
        <v>2400</v>
      </c>
      <c r="D194" s="1850" t="s">
        <v>2401</v>
      </c>
      <c r="E194" s="1850" t="s">
        <v>2402</v>
      </c>
      <c r="F194" s="1850" t="s">
        <v>2364</v>
      </c>
      <c r="G194" s="1850" t="s">
        <v>28</v>
      </c>
      <c r="H194" s="1850" t="s">
        <v>28</v>
      </c>
      <c r="I194" s="1850" t="s">
        <v>854</v>
      </c>
    </row>
    <row customHeight="1" ht="11.25">
      <c r="A195" s="1850" t="s">
        <v>2255</v>
      </c>
      <c r="B195" s="1850" t="s">
        <v>16</v>
      </c>
      <c r="C195" s="1850" t="s">
        <v>2403</v>
      </c>
      <c r="D195" s="1850" t="s">
        <v>2404</v>
      </c>
      <c r="E195" s="1850" t="s">
        <v>2405</v>
      </c>
      <c r="F195" s="1850" t="s">
        <v>2328</v>
      </c>
      <c r="G195" s="1850" t="s">
        <v>28</v>
      </c>
      <c r="H195" s="1850" t="s">
        <v>28</v>
      </c>
      <c r="I195" s="1850" t="s">
        <v>854</v>
      </c>
    </row>
    <row customHeight="1" ht="11.25">
      <c r="A196" s="1850" t="s">
        <v>2255</v>
      </c>
      <c r="B196" s="1850" t="s">
        <v>16</v>
      </c>
      <c r="C196" s="1850" t="s">
        <v>2406</v>
      </c>
      <c r="D196" s="1850" t="s">
        <v>2407</v>
      </c>
      <c r="E196" s="1850" t="s">
        <v>2408</v>
      </c>
      <c r="F196" s="1850" t="s">
        <v>2364</v>
      </c>
      <c r="G196" s="1850" t="s">
        <v>28</v>
      </c>
      <c r="H196" s="1850" t="s">
        <v>28</v>
      </c>
      <c r="I196" s="1850" t="s">
        <v>854</v>
      </c>
    </row>
    <row customHeight="1" ht="11.25">
      <c r="A197" s="1850" t="s">
        <v>2255</v>
      </c>
      <c r="B197" s="1850" t="s">
        <v>16</v>
      </c>
      <c r="C197" s="1850" t="s">
        <v>2409</v>
      </c>
      <c r="D197" s="1850" t="s">
        <v>2410</v>
      </c>
      <c r="E197" s="1850" t="s">
        <v>2411</v>
      </c>
      <c r="F197" s="1850" t="s">
        <v>2273</v>
      </c>
      <c r="G197" s="1850" t="s">
        <v>28</v>
      </c>
      <c r="H197" s="1850" t="s">
        <v>28</v>
      </c>
      <c r="I197" s="1850" t="s">
        <v>854</v>
      </c>
    </row>
    <row customHeight="1" ht="11.25">
      <c r="A198" s="1850" t="s">
        <v>2255</v>
      </c>
      <c r="B198" s="1850" t="s">
        <v>16</v>
      </c>
      <c r="C198" s="1850" t="s">
        <v>2412</v>
      </c>
      <c r="D198" s="1850" t="s">
        <v>2413</v>
      </c>
      <c r="E198" s="1850" t="s">
        <v>2414</v>
      </c>
      <c r="F198" s="1850" t="s">
        <v>2324</v>
      </c>
      <c r="G198" s="1850" t="s">
        <v>28</v>
      </c>
      <c r="H198" s="1850" t="s">
        <v>28</v>
      </c>
      <c r="I198" s="1850" t="s">
        <v>854</v>
      </c>
    </row>
    <row customHeight="1" ht="11.25">
      <c r="A199" s="1850" t="s">
        <v>2255</v>
      </c>
      <c r="B199" s="1850" t="s">
        <v>16</v>
      </c>
      <c r="C199" s="1850" t="s">
        <v>2415</v>
      </c>
      <c r="D199" s="1850" t="s">
        <v>2416</v>
      </c>
      <c r="E199" s="1850" t="s">
        <v>2417</v>
      </c>
      <c r="F199" s="1850" t="s">
        <v>2364</v>
      </c>
      <c r="G199" s="1850" t="s">
        <v>28</v>
      </c>
      <c r="H199" s="1850" t="s">
        <v>28</v>
      </c>
      <c r="I199" s="1850" t="s">
        <v>854</v>
      </c>
    </row>
    <row customHeight="1" ht="11.25">
      <c r="A200" s="1850" t="s">
        <v>2255</v>
      </c>
      <c r="B200" s="1850" t="s">
        <v>16</v>
      </c>
      <c r="C200" s="1850" t="s">
        <v>2418</v>
      </c>
      <c r="D200" s="1850" t="s">
        <v>2419</v>
      </c>
      <c r="E200" s="1850" t="s">
        <v>2420</v>
      </c>
      <c r="F200" s="1850" t="s">
        <v>2421</v>
      </c>
      <c r="G200" s="1850" t="s">
        <v>28</v>
      </c>
      <c r="H200" s="1850" t="s">
        <v>28</v>
      </c>
      <c r="I200" s="1850" t="s">
        <v>854</v>
      </c>
    </row>
    <row customHeight="1" ht="11.25">
      <c r="A201" s="1850" t="s">
        <v>2255</v>
      </c>
      <c r="B201" s="1850" t="s">
        <v>16</v>
      </c>
      <c r="C201" s="1850" t="s">
        <v>2434</v>
      </c>
      <c r="D201" s="1850" t="s">
        <v>2435</v>
      </c>
      <c r="E201" s="1850" t="s">
        <v>2436</v>
      </c>
      <c r="F201" s="1850" t="s">
        <v>2328</v>
      </c>
      <c r="G201" s="1850" t="s">
        <v>28</v>
      </c>
      <c r="H201" s="1850" t="s">
        <v>28</v>
      </c>
      <c r="I201" s="1850" t="s">
        <v>854</v>
      </c>
    </row>
    <row customHeight="1" ht="11.25">
      <c r="A202" s="1850" t="s">
        <v>2255</v>
      </c>
      <c r="B202" s="1850" t="s">
        <v>16</v>
      </c>
      <c r="C202" s="1850" t="s">
        <v>2701</v>
      </c>
      <c r="D202" s="1850" t="s">
        <v>2702</v>
      </c>
      <c r="E202" s="1850" t="s">
        <v>2703</v>
      </c>
      <c r="F202" s="1850" t="s">
        <v>2336</v>
      </c>
      <c r="G202" s="1850" t="s">
        <v>2704</v>
      </c>
      <c r="H202" s="1850" t="s">
        <v>28</v>
      </c>
      <c r="I202" s="1850" t="s">
        <v>854</v>
      </c>
    </row>
    <row customHeight="1" ht="11.25">
      <c r="A203" s="1850" t="s">
        <v>2255</v>
      </c>
      <c r="B203" s="1850" t="s">
        <v>16</v>
      </c>
      <c r="C203" s="1850" t="s">
        <v>2463</v>
      </c>
      <c r="D203" s="1850" t="s">
        <v>2464</v>
      </c>
      <c r="E203" s="1850" t="s">
        <v>2465</v>
      </c>
      <c r="F203" s="1850" t="s">
        <v>51</v>
      </c>
      <c r="G203" s="1850" t="s">
        <v>2466</v>
      </c>
      <c r="H203" s="1850" t="s">
        <v>28</v>
      </c>
      <c r="I203" s="1850" t="s">
        <v>854</v>
      </c>
    </row>
    <row customHeight="1" ht="11.25">
      <c r="A204" s="1850" t="s">
        <v>2255</v>
      </c>
      <c r="B204" s="1850" t="s">
        <v>16</v>
      </c>
      <c r="C204" s="1850" t="s">
        <v>2470</v>
      </c>
      <c r="D204" s="1850" t="s">
        <v>2471</v>
      </c>
      <c r="E204" s="1850" t="s">
        <v>2472</v>
      </c>
      <c r="F204" s="1850" t="s">
        <v>2328</v>
      </c>
      <c r="G204" s="1850" t="s">
        <v>28</v>
      </c>
      <c r="H204" s="1850" t="s">
        <v>28</v>
      </c>
      <c r="I204" s="1850" t="s">
        <v>854</v>
      </c>
    </row>
    <row customHeight="1" ht="11.25">
      <c r="A205" s="1850" t="s">
        <v>2255</v>
      </c>
      <c r="B205" s="1850" t="s">
        <v>16</v>
      </c>
      <c r="C205" s="1850" t="s">
        <v>2473</v>
      </c>
      <c r="D205" s="1850" t="s">
        <v>2474</v>
      </c>
      <c r="E205" s="1850" t="s">
        <v>2475</v>
      </c>
      <c r="F205" s="1850" t="s">
        <v>2364</v>
      </c>
      <c r="G205" s="1850" t="s">
        <v>28</v>
      </c>
      <c r="H205" s="1850" t="s">
        <v>28</v>
      </c>
      <c r="I205" s="1850" t="s">
        <v>854</v>
      </c>
    </row>
    <row customHeight="1" ht="11.25">
      <c r="A206" s="1850" t="s">
        <v>2255</v>
      </c>
      <c r="B206" s="1850" t="s">
        <v>16</v>
      </c>
      <c r="C206" s="1850" t="s">
        <v>2485</v>
      </c>
      <c r="D206" s="1850" t="s">
        <v>2486</v>
      </c>
      <c r="E206" s="1850" t="s">
        <v>2487</v>
      </c>
      <c r="F206" s="1850" t="s">
        <v>2336</v>
      </c>
      <c r="G206" s="1850" t="s">
        <v>2488</v>
      </c>
      <c r="H206" s="1850" t="s">
        <v>28</v>
      </c>
      <c r="I206" s="1850" t="s">
        <v>854</v>
      </c>
    </row>
    <row customHeight="1" ht="11.25">
      <c r="A207" s="1850" t="s">
        <v>2255</v>
      </c>
      <c r="B207" s="1850" t="s">
        <v>16</v>
      </c>
      <c r="C207" s="1850" t="s">
        <v>2504</v>
      </c>
      <c r="D207" s="1850" t="s">
        <v>2505</v>
      </c>
      <c r="E207" s="1850" t="s">
        <v>2506</v>
      </c>
      <c r="F207" s="1850" t="s">
        <v>2273</v>
      </c>
      <c r="G207" s="1850" t="s">
        <v>28</v>
      </c>
      <c r="H207" s="1850" t="s">
        <v>28</v>
      </c>
      <c r="I207" s="1850" t="s">
        <v>854</v>
      </c>
    </row>
    <row customHeight="1" ht="11.25">
      <c r="A208" s="1850" t="s">
        <v>2255</v>
      </c>
      <c r="B208" s="1850" t="s">
        <v>16</v>
      </c>
      <c r="C208" s="1850" t="s">
        <v>2507</v>
      </c>
      <c r="D208" s="1850" t="s">
        <v>2508</v>
      </c>
      <c r="E208" s="1850" t="s">
        <v>2509</v>
      </c>
      <c r="F208" s="1850" t="s">
        <v>2273</v>
      </c>
      <c r="G208" s="1850" t="s">
        <v>28</v>
      </c>
      <c r="H208" s="1850" t="s">
        <v>28</v>
      </c>
      <c r="I208" s="1850" t="s">
        <v>854</v>
      </c>
    </row>
    <row customHeight="1" ht="11.25">
      <c r="A209" s="1850" t="s">
        <v>2255</v>
      </c>
      <c r="B209" s="1850" t="s">
        <v>16</v>
      </c>
      <c r="C209" s="1850" t="s">
        <v>2524</v>
      </c>
      <c r="D209" s="1850" t="s">
        <v>2522</v>
      </c>
      <c r="E209" s="1850" t="s">
        <v>2525</v>
      </c>
      <c r="F209" s="1850" t="s">
        <v>51</v>
      </c>
      <c r="G209" s="1850" t="s">
        <v>28</v>
      </c>
      <c r="H209" s="1850" t="s">
        <v>28</v>
      </c>
      <c r="I209" s="1850" t="s">
        <v>854</v>
      </c>
    </row>
    <row customHeight="1" ht="11.25">
      <c r="A210" s="1850" t="s">
        <v>2255</v>
      </c>
      <c r="B210" s="1850" t="s">
        <v>16</v>
      </c>
      <c r="C210" s="1850" t="s">
        <v>2529</v>
      </c>
      <c r="D210" s="1850" t="s">
        <v>2530</v>
      </c>
      <c r="E210" s="1850" t="s">
        <v>2531</v>
      </c>
      <c r="F210" s="1850" t="s">
        <v>2273</v>
      </c>
      <c r="G210" s="1850" t="s">
        <v>28</v>
      </c>
      <c r="H210" s="1850" t="s">
        <v>28</v>
      </c>
      <c r="I210" s="1850" t="s">
        <v>854</v>
      </c>
    </row>
    <row customHeight="1" ht="11.25">
      <c r="A211" s="1850" t="s">
        <v>2255</v>
      </c>
      <c r="B211" s="1850" t="s">
        <v>16</v>
      </c>
      <c r="C211" s="1850" t="s">
        <v>2532</v>
      </c>
      <c r="D211" s="1850" t="s">
        <v>2533</v>
      </c>
      <c r="E211" s="1850" t="s">
        <v>2534</v>
      </c>
      <c r="F211" s="1850" t="s">
        <v>2336</v>
      </c>
      <c r="G211" s="1850" t="s">
        <v>28</v>
      </c>
      <c r="H211" s="1850" t="s">
        <v>28</v>
      </c>
      <c r="I211" s="1850" t="s">
        <v>854</v>
      </c>
    </row>
    <row customHeight="1" ht="11.25">
      <c r="A212" s="1850" t="s">
        <v>2255</v>
      </c>
      <c r="B212" s="1850" t="s">
        <v>16</v>
      </c>
      <c r="C212" s="1850" t="s">
        <v>2705</v>
      </c>
      <c r="D212" s="1850" t="s">
        <v>2706</v>
      </c>
      <c r="E212" s="1850" t="s">
        <v>2707</v>
      </c>
      <c r="F212" s="1850" t="s">
        <v>2708</v>
      </c>
      <c r="G212" s="1850" t="s">
        <v>28</v>
      </c>
      <c r="H212" s="1850" t="s">
        <v>28</v>
      </c>
      <c r="I212" s="1850" t="s">
        <v>854</v>
      </c>
    </row>
    <row customHeight="1" ht="11.25">
      <c r="A213" s="1850" t="s">
        <v>2255</v>
      </c>
      <c r="B213" s="1850" t="s">
        <v>16</v>
      </c>
      <c r="C213" s="1850" t="s">
        <v>2565</v>
      </c>
      <c r="D213" s="1850" t="s">
        <v>2566</v>
      </c>
      <c r="E213" s="1850" t="s">
        <v>2567</v>
      </c>
      <c r="F213" s="1850" t="s">
        <v>2273</v>
      </c>
      <c r="G213" s="1850" t="s">
        <v>2568</v>
      </c>
      <c r="H213" s="1850" t="s">
        <v>28</v>
      </c>
      <c r="I213" s="1850" t="s">
        <v>854</v>
      </c>
    </row>
    <row customHeight="1" ht="11.25">
      <c r="A214" s="1850" t="s">
        <v>2255</v>
      </c>
      <c r="B214" s="1850" t="s">
        <v>16</v>
      </c>
      <c r="C214" s="1850" t="s">
        <v>2579</v>
      </c>
      <c r="D214" s="1850" t="s">
        <v>2580</v>
      </c>
      <c r="E214" s="1850" t="s">
        <v>2581</v>
      </c>
      <c r="F214" s="1850" t="s">
        <v>2324</v>
      </c>
      <c r="G214" s="1850" t="s">
        <v>28</v>
      </c>
      <c r="H214" s="1850" t="s">
        <v>28</v>
      </c>
      <c r="I214" s="1850" t="s">
        <v>854</v>
      </c>
    </row>
    <row customHeight="1" ht="11.25">
      <c r="A215" s="1850" t="s">
        <v>2255</v>
      </c>
      <c r="B215" s="1850" t="s">
        <v>16</v>
      </c>
      <c r="C215" s="1850" t="s">
        <v>2591</v>
      </c>
      <c r="D215" s="1850" t="s">
        <v>2592</v>
      </c>
      <c r="E215" s="1850" t="s">
        <v>2593</v>
      </c>
      <c r="F215" s="1850" t="s">
        <v>51</v>
      </c>
      <c r="G215" s="1850" t="s">
        <v>28</v>
      </c>
      <c r="H215" s="1850" t="s">
        <v>28</v>
      </c>
      <c r="I215" s="1850" t="s">
        <v>854</v>
      </c>
    </row>
    <row customHeight="1" ht="11.25">
      <c r="A216" s="1850" t="s">
        <v>2255</v>
      </c>
      <c r="B216" s="1850" t="s">
        <v>16</v>
      </c>
      <c r="C216" s="1850" t="s">
        <v>2709</v>
      </c>
      <c r="D216" s="1850" t="s">
        <v>2710</v>
      </c>
      <c r="E216" s="1850" t="s">
        <v>2707</v>
      </c>
      <c r="F216" s="1850" t="s">
        <v>51</v>
      </c>
      <c r="G216" s="1850" t="s">
        <v>2711</v>
      </c>
      <c r="H216" s="1850" t="s">
        <v>28</v>
      </c>
      <c r="I216" s="1850" t="s">
        <v>854</v>
      </c>
    </row>
    <row customHeight="1" ht="11.25">
      <c r="A217" s="1850" t="s">
        <v>2255</v>
      </c>
      <c r="B217" s="1850" t="s">
        <v>16</v>
      </c>
      <c r="C217" s="1850" t="s">
        <v>2607</v>
      </c>
      <c r="D217" s="1850" t="s">
        <v>2608</v>
      </c>
      <c r="E217" s="1850" t="s">
        <v>2609</v>
      </c>
      <c r="F217" s="1850" t="s">
        <v>2273</v>
      </c>
      <c r="G217" s="1850" t="s">
        <v>28</v>
      </c>
      <c r="H217" s="1850" t="s">
        <v>28</v>
      </c>
      <c r="I217" s="1850" t="s">
        <v>854</v>
      </c>
    </row>
    <row customHeight="1" ht="11.25">
      <c r="A218" s="1850" t="s">
        <v>2255</v>
      </c>
      <c r="B218" s="1850" t="s">
        <v>16</v>
      </c>
      <c r="C218" s="1850" t="s">
        <v>2712</v>
      </c>
      <c r="D218" s="1850" t="s">
        <v>2713</v>
      </c>
      <c r="E218" s="1850" t="s">
        <v>2714</v>
      </c>
      <c r="F218" s="1850" t="s">
        <v>2324</v>
      </c>
      <c r="G218" s="1850" t="s">
        <v>2715</v>
      </c>
      <c r="H218" s="1850" t="s">
        <v>28</v>
      </c>
      <c r="I218" s="1850" t="s">
        <v>854</v>
      </c>
    </row>
    <row customHeight="1" ht="11.25">
      <c r="A219" s="1850" t="s">
        <v>2255</v>
      </c>
      <c r="B219" s="1850" t="s">
        <v>16</v>
      </c>
      <c r="C219" s="1850" t="s">
        <v>2610</v>
      </c>
      <c r="D219" s="1850" t="s">
        <v>2611</v>
      </c>
      <c r="E219" s="1850" t="s">
        <v>2612</v>
      </c>
      <c r="F219" s="1850" t="s">
        <v>2613</v>
      </c>
      <c r="G219" s="1850" t="s">
        <v>2614</v>
      </c>
      <c r="H219" s="1850" t="s">
        <v>28</v>
      </c>
      <c r="I219" s="1850" t="s">
        <v>854</v>
      </c>
    </row>
    <row customHeight="1" ht="11.25">
      <c r="A220" s="1850" t="s">
        <v>2255</v>
      </c>
      <c r="B220" s="1850" t="s">
        <v>16</v>
      </c>
      <c r="C220" s="1850" t="s">
        <v>2615</v>
      </c>
      <c r="D220" s="1850" t="s">
        <v>2616</v>
      </c>
      <c r="E220" s="1850" t="s">
        <v>2617</v>
      </c>
      <c r="F220" s="1850" t="s">
        <v>2324</v>
      </c>
      <c r="G220" s="1850" t="s">
        <v>28</v>
      </c>
      <c r="H220" s="1850" t="s">
        <v>28</v>
      </c>
      <c r="I220" s="1850" t="s">
        <v>854</v>
      </c>
    </row>
    <row customHeight="1" ht="11.25">
      <c r="A221" s="1850" t="s">
        <v>2255</v>
      </c>
      <c r="B221" s="1850" t="s">
        <v>16</v>
      </c>
      <c r="C221" s="1850" t="s">
        <v>2621</v>
      </c>
      <c r="D221" s="1850" t="s">
        <v>2622</v>
      </c>
      <c r="E221" s="1850" t="s">
        <v>2623</v>
      </c>
      <c r="F221" s="1850" t="s">
        <v>2324</v>
      </c>
      <c r="G221" s="1850" t="s">
        <v>28</v>
      </c>
      <c r="H221" s="1850" t="s">
        <v>28</v>
      </c>
      <c r="I221" s="1850" t="s">
        <v>854</v>
      </c>
    </row>
    <row customHeight="1" ht="11.25">
      <c r="A222" s="1850" t="s">
        <v>2255</v>
      </c>
      <c r="B222" s="1850" t="s">
        <v>16</v>
      </c>
      <c r="C222" s="1850" t="s">
        <v>2624</v>
      </c>
      <c r="D222" s="1850" t="s">
        <v>2625</v>
      </c>
      <c r="E222" s="1850" t="s">
        <v>2626</v>
      </c>
      <c r="F222" s="1850" t="s">
        <v>2328</v>
      </c>
      <c r="G222" s="1850" t="s">
        <v>28</v>
      </c>
      <c r="H222" s="1850" t="s">
        <v>28</v>
      </c>
      <c r="I222" s="1850" t="s">
        <v>854</v>
      </c>
    </row>
    <row customHeight="1" ht="11.25">
      <c r="A223" s="1850" t="s">
        <v>2255</v>
      </c>
      <c r="B223" s="1850" t="s">
        <v>16</v>
      </c>
      <c r="C223" s="1850" t="s">
        <v>2716</v>
      </c>
      <c r="D223" s="1850" t="s">
        <v>2717</v>
      </c>
      <c r="E223" s="1850" t="s">
        <v>2718</v>
      </c>
      <c r="F223" s="1850" t="s">
        <v>51</v>
      </c>
      <c r="G223" s="1850" t="s">
        <v>2719</v>
      </c>
      <c r="H223" s="1850" t="s">
        <v>28</v>
      </c>
      <c r="I223" s="1850" t="s">
        <v>854</v>
      </c>
    </row>
    <row customHeight="1" ht="11.25">
      <c r="A224" s="1850" t="s">
        <v>2255</v>
      </c>
      <c r="B224" s="1850" t="s">
        <v>16</v>
      </c>
      <c r="C224" s="1850" t="s">
        <v>2720</v>
      </c>
      <c r="D224" s="1850" t="s">
        <v>2632</v>
      </c>
      <c r="E224" s="1850" t="s">
        <v>2633</v>
      </c>
      <c r="F224" s="1850" t="s">
        <v>2721</v>
      </c>
      <c r="G224" s="1850" t="s">
        <v>28</v>
      </c>
      <c r="H224" s="1850" t="s">
        <v>28</v>
      </c>
      <c r="I224" s="1850" t="s">
        <v>854</v>
      </c>
    </row>
    <row customHeight="1" ht="11.25">
      <c r="A225" s="1850" t="s">
        <v>2255</v>
      </c>
      <c r="B225" s="1850" t="s">
        <v>16</v>
      </c>
      <c r="C225" s="1850" t="s">
        <v>2631</v>
      </c>
      <c r="D225" s="1850" t="s">
        <v>2632</v>
      </c>
      <c r="E225" s="1850" t="s">
        <v>2633</v>
      </c>
      <c r="F225" s="1850" t="s">
        <v>2634</v>
      </c>
      <c r="G225" s="1850" t="s">
        <v>2635</v>
      </c>
      <c r="H225" s="1850" t="s">
        <v>28</v>
      </c>
      <c r="I225" s="1850" t="s">
        <v>854</v>
      </c>
    </row>
    <row customHeight="1" ht="11.25">
      <c r="A226" s="1850" t="s">
        <v>2255</v>
      </c>
      <c r="B226" s="1850" t="s">
        <v>16</v>
      </c>
      <c r="C226" s="1850" t="s">
        <v>2642</v>
      </c>
      <c r="D226" s="1850" t="s">
        <v>2643</v>
      </c>
      <c r="E226" s="1850" t="s">
        <v>2644</v>
      </c>
      <c r="F226" s="1850" t="s">
        <v>51</v>
      </c>
      <c r="G226" s="1850" t="s">
        <v>28</v>
      </c>
      <c r="H226" s="1850" t="s">
        <v>28</v>
      </c>
      <c r="I226" s="1850" t="s">
        <v>854</v>
      </c>
    </row>
    <row customHeight="1" ht="11.25">
      <c r="A227" s="1850" t="s">
        <v>2255</v>
      </c>
      <c r="B227" s="1850" t="s">
        <v>16</v>
      </c>
      <c r="C227" s="1850" t="s">
        <v>2645</v>
      </c>
      <c r="D227" s="1850" t="s">
        <v>2646</v>
      </c>
      <c r="E227" s="1850" t="s">
        <v>2647</v>
      </c>
      <c r="F227" s="1850" t="s">
        <v>2648</v>
      </c>
      <c r="G227" s="1850" t="s">
        <v>28</v>
      </c>
      <c r="H227" s="1850" t="s">
        <v>28</v>
      </c>
      <c r="I227" s="1850" t="s">
        <v>854</v>
      </c>
    </row>
    <row customHeight="1" ht="11.25">
      <c r="A228" s="1850" t="s">
        <v>2255</v>
      </c>
      <c r="B228" s="1850" t="s">
        <v>16</v>
      </c>
      <c r="C228" s="1850" t="s">
        <v>2649</v>
      </c>
      <c r="D228" s="1850" t="s">
        <v>2650</v>
      </c>
      <c r="E228" s="1850" t="s">
        <v>2651</v>
      </c>
      <c r="F228" s="1850" t="s">
        <v>2324</v>
      </c>
      <c r="G228" s="1850" t="s">
        <v>28</v>
      </c>
      <c r="H228" s="1850" t="s">
        <v>28</v>
      </c>
      <c r="I228" s="1850" t="s">
        <v>854</v>
      </c>
    </row>
    <row customHeight="1" ht="11.25">
      <c r="A229" s="1850" t="s">
        <v>2255</v>
      </c>
      <c r="B229" s="1850" t="s">
        <v>16</v>
      </c>
      <c r="C229" s="1850" t="s">
        <v>2656</v>
      </c>
      <c r="D229" s="1850" t="s">
        <v>2657</v>
      </c>
      <c r="E229" s="1850" t="s">
        <v>2658</v>
      </c>
      <c r="F229" s="1850" t="s">
        <v>2659</v>
      </c>
      <c r="G229" s="1850" t="s">
        <v>28</v>
      </c>
      <c r="H229" s="1850" t="s">
        <v>28</v>
      </c>
      <c r="I229" s="1850" t="s">
        <v>854</v>
      </c>
    </row>
    <row customHeight="1" ht="11.25">
      <c r="A230" s="1850" t="s">
        <v>2255</v>
      </c>
      <c r="B230" s="1850" t="s">
        <v>16</v>
      </c>
      <c r="C230" s="1850" t="s">
        <v>2664</v>
      </c>
      <c r="D230" s="1850" t="s">
        <v>2665</v>
      </c>
      <c r="E230" s="1850" t="s">
        <v>2658</v>
      </c>
      <c r="F230" s="1850" t="s">
        <v>2663</v>
      </c>
      <c r="G230" s="1850" t="s">
        <v>28</v>
      </c>
      <c r="H230" s="1850" t="s">
        <v>28</v>
      </c>
      <c r="I230" s="1850" t="s">
        <v>854</v>
      </c>
    </row>
    <row customHeight="1" ht="11.25">
      <c r="A231" s="1850" t="s">
        <v>2255</v>
      </c>
      <c r="B231" s="1850" t="s">
        <v>16</v>
      </c>
      <c r="C231" s="1850" t="s">
        <v>2666</v>
      </c>
      <c r="D231" s="1850" t="s">
        <v>2667</v>
      </c>
      <c r="E231" s="1850" t="s">
        <v>2668</v>
      </c>
      <c r="F231" s="1850" t="s">
        <v>51</v>
      </c>
      <c r="G231" s="1850" t="s">
        <v>28</v>
      </c>
      <c r="H231" s="1850" t="s">
        <v>28</v>
      </c>
      <c r="I231" s="1850" t="s">
        <v>854</v>
      </c>
    </row>
    <row customHeight="1" ht="11.25">
      <c r="A232" s="1850" t="s">
        <v>2255</v>
      </c>
      <c r="B232" s="1850" t="s">
        <v>16</v>
      </c>
      <c r="C232" s="1850" t="s">
        <v>2669</v>
      </c>
      <c r="D232" s="1850" t="s">
        <v>2670</v>
      </c>
      <c r="E232" s="1850" t="s">
        <v>2671</v>
      </c>
      <c r="F232" s="1850" t="s">
        <v>2672</v>
      </c>
      <c r="G232" s="1850" t="s">
        <v>28</v>
      </c>
      <c r="H232" s="1850" t="s">
        <v>28</v>
      </c>
      <c r="I232" s="1850" t="s">
        <v>854</v>
      </c>
    </row>
    <row customHeight="1" ht="11.25">
      <c r="A233" s="1850" t="s">
        <v>2255</v>
      </c>
      <c r="B233" s="1850" t="s">
        <v>16</v>
      </c>
      <c r="C233" s="1850" t="s">
        <v>2676</v>
      </c>
      <c r="D233" s="1850" t="s">
        <v>2677</v>
      </c>
      <c r="E233" s="1850" t="s">
        <v>2671</v>
      </c>
      <c r="F233" s="1850" t="s">
        <v>2678</v>
      </c>
      <c r="G233" s="1850" t="s">
        <v>28</v>
      </c>
      <c r="H233" s="1850" t="s">
        <v>28</v>
      </c>
      <c r="I233" s="1850" t="s">
        <v>854</v>
      </c>
    </row>
    <row customHeight="1" ht="11.25">
      <c r="A234" s="1850" t="s">
        <v>2255</v>
      </c>
      <c r="B234" s="1850" t="s">
        <v>16</v>
      </c>
      <c r="C234" s="1850" t="s">
        <v>2679</v>
      </c>
      <c r="D234" s="1850" t="s">
        <v>2680</v>
      </c>
      <c r="E234" s="1850" t="s">
        <v>2681</v>
      </c>
      <c r="F234" s="1850" t="s">
        <v>2336</v>
      </c>
      <c r="G234" s="1850" t="s">
        <v>28</v>
      </c>
      <c r="H234" s="1850" t="s">
        <v>28</v>
      </c>
      <c r="I234" s="1850" t="s">
        <v>854</v>
      </c>
    </row>
    <row customHeight="1" ht="11.25">
      <c r="A235" s="1850" t="s">
        <v>2255</v>
      </c>
      <c r="B235" s="1850" t="s">
        <v>16</v>
      </c>
      <c r="C235" s="1850" t="s">
        <v>2262</v>
      </c>
      <c r="D235" s="1850" t="s">
        <v>2263</v>
      </c>
      <c r="E235" s="1850" t="s">
        <v>2264</v>
      </c>
      <c r="F235" s="1850" t="s">
        <v>51</v>
      </c>
      <c r="G235" s="1850" t="s">
        <v>28</v>
      </c>
      <c r="H235" s="1850" t="s">
        <v>28</v>
      </c>
      <c r="I235" s="1850" t="s">
        <v>907</v>
      </c>
    </row>
    <row customHeight="1" ht="11.25">
      <c r="A236" s="1850" t="s">
        <v>2255</v>
      </c>
      <c r="B236" s="1850" t="s">
        <v>16</v>
      </c>
      <c r="C236" s="1850" t="s">
        <v>2689</v>
      </c>
      <c r="D236" s="1850" t="s">
        <v>2690</v>
      </c>
      <c r="E236" s="1850" t="s">
        <v>2691</v>
      </c>
      <c r="F236" s="1850" t="s">
        <v>2324</v>
      </c>
      <c r="G236" s="1850" t="s">
        <v>28</v>
      </c>
      <c r="H236" s="1850" t="s">
        <v>28</v>
      </c>
      <c r="I236" s="1850" t="s">
        <v>907</v>
      </c>
    </row>
    <row customHeight="1" ht="11.25">
      <c r="A237" s="1850" t="s">
        <v>2255</v>
      </c>
      <c r="B237" s="1850" t="s">
        <v>16</v>
      </c>
      <c r="C237" s="1850" t="s">
        <v>2270</v>
      </c>
      <c r="D237" s="1850" t="s">
        <v>2271</v>
      </c>
      <c r="E237" s="1850" t="s">
        <v>2272</v>
      </c>
      <c r="F237" s="1850" t="s">
        <v>2273</v>
      </c>
      <c r="G237" s="1850" t="s">
        <v>28</v>
      </c>
      <c r="H237" s="1850" t="s">
        <v>28</v>
      </c>
      <c r="I237" s="1850" t="s">
        <v>907</v>
      </c>
    </row>
    <row customHeight="1" ht="11.25">
      <c r="A238" s="1850" t="s">
        <v>2255</v>
      </c>
      <c r="B238" s="1850" t="s">
        <v>16</v>
      </c>
      <c r="C238" s="1850" t="s">
        <v>2274</v>
      </c>
      <c r="D238" s="1850" t="s">
        <v>2275</v>
      </c>
      <c r="E238" s="1850" t="s">
        <v>2276</v>
      </c>
      <c r="F238" s="1850" t="s">
        <v>2273</v>
      </c>
      <c r="G238" s="1850" t="s">
        <v>28</v>
      </c>
      <c r="H238" s="1850" t="s">
        <v>28</v>
      </c>
      <c r="I238" s="1850" t="s">
        <v>907</v>
      </c>
    </row>
    <row customHeight="1" ht="11.25">
      <c r="A239" s="1850" t="s">
        <v>2255</v>
      </c>
      <c r="B239" s="1850" t="s">
        <v>16</v>
      </c>
      <c r="C239" s="1850" t="s">
        <v>2281</v>
      </c>
      <c r="D239" s="1850" t="s">
        <v>2282</v>
      </c>
      <c r="E239" s="1850" t="s">
        <v>2283</v>
      </c>
      <c r="F239" s="1850" t="s">
        <v>51</v>
      </c>
      <c r="G239" s="1850" t="s">
        <v>28</v>
      </c>
      <c r="H239" s="1850" t="s">
        <v>28</v>
      </c>
      <c r="I239" s="1850" t="s">
        <v>907</v>
      </c>
    </row>
    <row customHeight="1" ht="11.25">
      <c r="A240" s="1850" t="s">
        <v>2255</v>
      </c>
      <c r="B240" s="1850" t="s">
        <v>16</v>
      </c>
      <c r="C240" s="1850" t="s">
        <v>2692</v>
      </c>
      <c r="D240" s="1850" t="s">
        <v>2693</v>
      </c>
      <c r="E240" s="1850" t="s">
        <v>2694</v>
      </c>
      <c r="F240" s="1850" t="s">
        <v>51</v>
      </c>
      <c r="G240" s="1850" t="s">
        <v>28</v>
      </c>
      <c r="H240" s="1850" t="s">
        <v>28</v>
      </c>
      <c r="I240" s="1850" t="s">
        <v>907</v>
      </c>
    </row>
    <row customHeight="1" ht="11.25">
      <c r="A241" s="1850" t="s">
        <v>2255</v>
      </c>
      <c r="B241" s="1850" t="s">
        <v>16</v>
      </c>
      <c r="C241" s="1850" t="s">
        <v>2290</v>
      </c>
      <c r="D241" s="1850" t="s">
        <v>2291</v>
      </c>
      <c r="E241" s="1850" t="s">
        <v>2292</v>
      </c>
      <c r="F241" s="1850" t="s">
        <v>51</v>
      </c>
      <c r="G241" s="1850" t="s">
        <v>28</v>
      </c>
      <c r="H241" s="1850" t="s">
        <v>28</v>
      </c>
      <c r="I241" s="1850" t="s">
        <v>907</v>
      </c>
    </row>
    <row customHeight="1" ht="11.25">
      <c r="A242" s="1850" t="s">
        <v>2255</v>
      </c>
      <c r="B242" s="1850" t="s">
        <v>16</v>
      </c>
      <c r="C242" s="1850" t="s">
        <v>2297</v>
      </c>
      <c r="D242" s="1850" t="s">
        <v>2298</v>
      </c>
      <c r="E242" s="1850" t="s">
        <v>2299</v>
      </c>
      <c r="F242" s="1850" t="s">
        <v>51</v>
      </c>
      <c r="G242" s="1850" t="s">
        <v>28</v>
      </c>
      <c r="H242" s="1850" t="s">
        <v>28</v>
      </c>
      <c r="I242" s="1850" t="s">
        <v>907</v>
      </c>
    </row>
    <row customHeight="1" ht="11.25">
      <c r="A243" s="1850" t="s">
        <v>2255</v>
      </c>
      <c r="B243" s="1850" t="s">
        <v>16</v>
      </c>
      <c r="C243" s="1850" t="s">
        <v>2313</v>
      </c>
      <c r="D243" s="1850" t="s">
        <v>2314</v>
      </c>
      <c r="E243" s="1850" t="s">
        <v>2315</v>
      </c>
      <c r="F243" s="1850" t="s">
        <v>2273</v>
      </c>
      <c r="G243" s="1850" t="s">
        <v>2316</v>
      </c>
      <c r="H243" s="1850" t="s">
        <v>28</v>
      </c>
      <c r="I243" s="1850" t="s">
        <v>907</v>
      </c>
    </row>
    <row customHeight="1" ht="11.25">
      <c r="A244" s="1850" t="s">
        <v>2255</v>
      </c>
      <c r="B244" s="1850" t="s">
        <v>16</v>
      </c>
      <c r="C244" s="1850" t="s">
        <v>2329</v>
      </c>
      <c r="D244" s="1850" t="s">
        <v>2330</v>
      </c>
      <c r="E244" s="1850" t="s">
        <v>2331</v>
      </c>
      <c r="F244" s="1850" t="s">
        <v>51</v>
      </c>
      <c r="G244" s="1850" t="s">
        <v>2332</v>
      </c>
      <c r="H244" s="1850" t="s">
        <v>28</v>
      </c>
      <c r="I244" s="1850" t="s">
        <v>907</v>
      </c>
    </row>
    <row customHeight="1" ht="11.25">
      <c r="A245" s="1850" t="s">
        <v>2255</v>
      </c>
      <c r="B245" s="1850" t="s">
        <v>16</v>
      </c>
      <c r="C245" s="1850" t="s">
        <v>28</v>
      </c>
      <c r="D245" s="1850" t="s">
        <v>2340</v>
      </c>
      <c r="E245" s="1850" t="s">
        <v>2341</v>
      </c>
      <c r="F245" s="1850" t="s">
        <v>51</v>
      </c>
      <c r="G245" s="1850" t="s">
        <v>28</v>
      </c>
      <c r="H245" s="1850" t="s">
        <v>28</v>
      </c>
      <c r="I245" s="1850" t="s">
        <v>907</v>
      </c>
    </row>
    <row customHeight="1" ht="11.25">
      <c r="A246" s="1850" t="s">
        <v>2255</v>
      </c>
      <c r="B246" s="1850" t="s">
        <v>16</v>
      </c>
      <c r="C246" s="1850" t="s">
        <v>2342</v>
      </c>
      <c r="D246" s="1850" t="s">
        <v>2343</v>
      </c>
      <c r="E246" s="1850" t="s">
        <v>2283</v>
      </c>
      <c r="F246" s="1850" t="s">
        <v>2311</v>
      </c>
      <c r="G246" s="1850" t="s">
        <v>28</v>
      </c>
      <c r="H246" s="1850" t="s">
        <v>28</v>
      </c>
      <c r="I246" s="1850" t="s">
        <v>907</v>
      </c>
    </row>
    <row customHeight="1" ht="11.25">
      <c r="A247" s="1850" t="s">
        <v>2255</v>
      </c>
      <c r="B247" s="1850" t="s">
        <v>16</v>
      </c>
      <c r="C247" s="1850" t="s">
        <v>2722</v>
      </c>
      <c r="D247" s="1850" t="s">
        <v>2723</v>
      </c>
      <c r="E247" s="1850" t="s">
        <v>2724</v>
      </c>
      <c r="F247" s="1850" t="s">
        <v>2273</v>
      </c>
      <c r="G247" s="1850" t="s">
        <v>28</v>
      </c>
      <c r="H247" s="1850" t="s">
        <v>28</v>
      </c>
      <c r="I247" s="1850" t="s">
        <v>907</v>
      </c>
    </row>
    <row customHeight="1" ht="11.25">
      <c r="A248" s="1850" t="s">
        <v>2255</v>
      </c>
      <c r="B248" s="1850" t="s">
        <v>16</v>
      </c>
      <c r="C248" s="1850" t="s">
        <v>2358</v>
      </c>
      <c r="D248" s="1850" t="s">
        <v>2359</v>
      </c>
      <c r="E248" s="1850" t="s">
        <v>2360</v>
      </c>
      <c r="F248" s="1850" t="s">
        <v>2273</v>
      </c>
      <c r="G248" s="1850" t="s">
        <v>28</v>
      </c>
      <c r="H248" s="1850" t="s">
        <v>28</v>
      </c>
      <c r="I248" s="1850" t="s">
        <v>907</v>
      </c>
    </row>
    <row customHeight="1" ht="11.25">
      <c r="A249" s="1850" t="s">
        <v>2255</v>
      </c>
      <c r="B249" s="1850" t="s">
        <v>16</v>
      </c>
      <c r="C249" s="1850" t="s">
        <v>2698</v>
      </c>
      <c r="D249" s="1850" t="s">
        <v>2699</v>
      </c>
      <c r="E249" s="1850" t="s">
        <v>2700</v>
      </c>
      <c r="F249" s="1850" t="s">
        <v>2328</v>
      </c>
      <c r="G249" s="1850" t="s">
        <v>28</v>
      </c>
      <c r="H249" s="1850" t="s">
        <v>28</v>
      </c>
      <c r="I249" s="1850" t="s">
        <v>907</v>
      </c>
    </row>
    <row customHeight="1" ht="11.25">
      <c r="A250" s="1850" t="s">
        <v>2255</v>
      </c>
      <c r="B250" s="1850" t="s">
        <v>16</v>
      </c>
      <c r="C250" s="1850" t="s">
        <v>2377</v>
      </c>
      <c r="D250" s="1850" t="s">
        <v>2378</v>
      </c>
      <c r="E250" s="1850" t="s">
        <v>2379</v>
      </c>
      <c r="F250" s="1850" t="s">
        <v>2273</v>
      </c>
      <c r="G250" s="1850" t="s">
        <v>28</v>
      </c>
      <c r="H250" s="1850" t="s">
        <v>28</v>
      </c>
      <c r="I250" s="1850" t="s">
        <v>907</v>
      </c>
    </row>
    <row customHeight="1" ht="11.25">
      <c r="A251" s="1850" t="s">
        <v>2255</v>
      </c>
      <c r="B251" s="1850" t="s">
        <v>16</v>
      </c>
      <c r="C251" s="1850" t="s">
        <v>2380</v>
      </c>
      <c r="D251" s="1850" t="s">
        <v>2381</v>
      </c>
      <c r="E251" s="1850" t="s">
        <v>2382</v>
      </c>
      <c r="F251" s="1850" t="s">
        <v>2273</v>
      </c>
      <c r="G251" s="1850" t="s">
        <v>28</v>
      </c>
      <c r="H251" s="1850" t="s">
        <v>28</v>
      </c>
      <c r="I251" s="1850" t="s">
        <v>907</v>
      </c>
    </row>
    <row customHeight="1" ht="11.25">
      <c r="A252" s="1850" t="s">
        <v>2255</v>
      </c>
      <c r="B252" s="1850" t="s">
        <v>16</v>
      </c>
      <c r="C252" s="1850" t="s">
        <v>2390</v>
      </c>
      <c r="D252" s="1850" t="s">
        <v>2391</v>
      </c>
      <c r="E252" s="1850" t="s">
        <v>2392</v>
      </c>
      <c r="F252" s="1850" t="s">
        <v>2364</v>
      </c>
      <c r="G252" s="1850" t="s">
        <v>28</v>
      </c>
      <c r="H252" s="1850" t="s">
        <v>28</v>
      </c>
      <c r="I252" s="1850" t="s">
        <v>907</v>
      </c>
    </row>
    <row customHeight="1" ht="11.25">
      <c r="A253" s="1850" t="s">
        <v>2255</v>
      </c>
      <c r="B253" s="1850" t="s">
        <v>16</v>
      </c>
      <c r="C253" s="1850" t="s">
        <v>2403</v>
      </c>
      <c r="D253" s="1850" t="s">
        <v>2404</v>
      </c>
      <c r="E253" s="1850" t="s">
        <v>2405</v>
      </c>
      <c r="F253" s="1850" t="s">
        <v>2328</v>
      </c>
      <c r="G253" s="1850" t="s">
        <v>28</v>
      </c>
      <c r="H253" s="1850" t="s">
        <v>28</v>
      </c>
      <c r="I253" s="1850" t="s">
        <v>907</v>
      </c>
    </row>
    <row customHeight="1" ht="11.25">
      <c r="A254" s="1850" t="s">
        <v>2255</v>
      </c>
      <c r="B254" s="1850" t="s">
        <v>16</v>
      </c>
      <c r="C254" s="1850" t="s">
        <v>2406</v>
      </c>
      <c r="D254" s="1850" t="s">
        <v>2407</v>
      </c>
      <c r="E254" s="1850" t="s">
        <v>2408</v>
      </c>
      <c r="F254" s="1850" t="s">
        <v>2364</v>
      </c>
      <c r="G254" s="1850" t="s">
        <v>28</v>
      </c>
      <c r="H254" s="1850" t="s">
        <v>28</v>
      </c>
      <c r="I254" s="1850" t="s">
        <v>907</v>
      </c>
    </row>
    <row customHeight="1" ht="11.25">
      <c r="A255" s="1850" t="s">
        <v>2255</v>
      </c>
      <c r="B255" s="1850" t="s">
        <v>16</v>
      </c>
      <c r="C255" s="1850" t="s">
        <v>2409</v>
      </c>
      <c r="D255" s="1850" t="s">
        <v>2410</v>
      </c>
      <c r="E255" s="1850" t="s">
        <v>2411</v>
      </c>
      <c r="F255" s="1850" t="s">
        <v>2273</v>
      </c>
      <c r="G255" s="1850" t="s">
        <v>28</v>
      </c>
      <c r="H255" s="1850" t="s">
        <v>28</v>
      </c>
      <c r="I255" s="1850" t="s">
        <v>907</v>
      </c>
    </row>
    <row customHeight="1" ht="11.25">
      <c r="A256" s="1850" t="s">
        <v>2255</v>
      </c>
      <c r="B256" s="1850" t="s">
        <v>16</v>
      </c>
      <c r="C256" s="1850" t="s">
        <v>2415</v>
      </c>
      <c r="D256" s="1850" t="s">
        <v>2416</v>
      </c>
      <c r="E256" s="1850" t="s">
        <v>2417</v>
      </c>
      <c r="F256" s="1850" t="s">
        <v>2364</v>
      </c>
      <c r="G256" s="1850" t="s">
        <v>28</v>
      </c>
      <c r="H256" s="1850" t="s">
        <v>28</v>
      </c>
      <c r="I256" s="1850" t="s">
        <v>907</v>
      </c>
    </row>
    <row customHeight="1" ht="11.25">
      <c r="A257" s="1850" t="s">
        <v>2255</v>
      </c>
      <c r="B257" s="1850" t="s">
        <v>16</v>
      </c>
      <c r="C257" s="1850" t="s">
        <v>2418</v>
      </c>
      <c r="D257" s="1850" t="s">
        <v>2419</v>
      </c>
      <c r="E257" s="1850" t="s">
        <v>2420</v>
      </c>
      <c r="F257" s="1850" t="s">
        <v>2421</v>
      </c>
      <c r="G257" s="1850" t="s">
        <v>28</v>
      </c>
      <c r="H257" s="1850" t="s">
        <v>28</v>
      </c>
      <c r="I257" s="1850" t="s">
        <v>907</v>
      </c>
    </row>
    <row customHeight="1" ht="11.25">
      <c r="A258" s="1850" t="s">
        <v>2255</v>
      </c>
      <c r="B258" s="1850" t="s">
        <v>16</v>
      </c>
      <c r="C258" s="1850" t="s">
        <v>2725</v>
      </c>
      <c r="D258" s="1850" t="s">
        <v>2726</v>
      </c>
      <c r="E258" s="1850" t="s">
        <v>2727</v>
      </c>
      <c r="F258" s="1850" t="s">
        <v>51</v>
      </c>
      <c r="G258" s="1850" t="s">
        <v>28</v>
      </c>
      <c r="H258" s="1850" t="s">
        <v>28</v>
      </c>
      <c r="I258" s="1850" t="s">
        <v>907</v>
      </c>
    </row>
    <row customHeight="1" ht="11.25">
      <c r="A259" s="1850" t="s">
        <v>2255</v>
      </c>
      <c r="B259" s="1850" t="s">
        <v>16</v>
      </c>
      <c r="C259" s="1850" t="s">
        <v>2701</v>
      </c>
      <c r="D259" s="1850" t="s">
        <v>2702</v>
      </c>
      <c r="E259" s="1850" t="s">
        <v>2703</v>
      </c>
      <c r="F259" s="1850" t="s">
        <v>2336</v>
      </c>
      <c r="G259" s="1850" t="s">
        <v>2704</v>
      </c>
      <c r="H259" s="1850" t="s">
        <v>28</v>
      </c>
      <c r="I259" s="1850" t="s">
        <v>907</v>
      </c>
    </row>
    <row customHeight="1" ht="11.25">
      <c r="A260" s="1850" t="s">
        <v>2255</v>
      </c>
      <c r="B260" s="1850" t="s">
        <v>16</v>
      </c>
      <c r="C260" s="1850" t="s">
        <v>2463</v>
      </c>
      <c r="D260" s="1850" t="s">
        <v>2464</v>
      </c>
      <c r="E260" s="1850" t="s">
        <v>2465</v>
      </c>
      <c r="F260" s="1850" t="s">
        <v>51</v>
      </c>
      <c r="G260" s="1850" t="s">
        <v>2466</v>
      </c>
      <c r="H260" s="1850" t="s">
        <v>28</v>
      </c>
      <c r="I260" s="1850" t="s">
        <v>907</v>
      </c>
    </row>
    <row customHeight="1" ht="11.25">
      <c r="A261" s="1850" t="s">
        <v>2255</v>
      </c>
      <c r="B261" s="1850" t="s">
        <v>16</v>
      </c>
      <c r="C261" s="1850" t="s">
        <v>2473</v>
      </c>
      <c r="D261" s="1850" t="s">
        <v>2474</v>
      </c>
      <c r="E261" s="1850" t="s">
        <v>2475</v>
      </c>
      <c r="F261" s="1850" t="s">
        <v>2364</v>
      </c>
      <c r="G261" s="1850" t="s">
        <v>28</v>
      </c>
      <c r="H261" s="1850" t="s">
        <v>28</v>
      </c>
      <c r="I261" s="1850" t="s">
        <v>907</v>
      </c>
    </row>
    <row customHeight="1" ht="11.25">
      <c r="A262" s="1850" t="s">
        <v>2255</v>
      </c>
      <c r="B262" s="1850" t="s">
        <v>16</v>
      </c>
      <c r="C262" s="1850" t="s">
        <v>2504</v>
      </c>
      <c r="D262" s="1850" t="s">
        <v>2505</v>
      </c>
      <c r="E262" s="1850" t="s">
        <v>2506</v>
      </c>
      <c r="F262" s="1850" t="s">
        <v>2273</v>
      </c>
      <c r="G262" s="1850" t="s">
        <v>28</v>
      </c>
      <c r="H262" s="1850" t="s">
        <v>28</v>
      </c>
      <c r="I262" s="1850" t="s">
        <v>907</v>
      </c>
    </row>
    <row customHeight="1" ht="11.25">
      <c r="A263" s="1850" t="s">
        <v>2255</v>
      </c>
      <c r="B263" s="1850" t="s">
        <v>16</v>
      </c>
      <c r="C263" s="1850" t="s">
        <v>2507</v>
      </c>
      <c r="D263" s="1850" t="s">
        <v>2508</v>
      </c>
      <c r="E263" s="1850" t="s">
        <v>2509</v>
      </c>
      <c r="F263" s="1850" t="s">
        <v>2273</v>
      </c>
      <c r="G263" s="1850" t="s">
        <v>28</v>
      </c>
      <c r="H263" s="1850" t="s">
        <v>28</v>
      </c>
      <c r="I263" s="1850" t="s">
        <v>907</v>
      </c>
    </row>
    <row customHeight="1" ht="11.25">
      <c r="A264" s="1850" t="s">
        <v>2255</v>
      </c>
      <c r="B264" s="1850" t="s">
        <v>16</v>
      </c>
      <c r="C264" s="1850" t="s">
        <v>2524</v>
      </c>
      <c r="D264" s="1850" t="s">
        <v>2522</v>
      </c>
      <c r="E264" s="1850" t="s">
        <v>2525</v>
      </c>
      <c r="F264" s="1850" t="s">
        <v>51</v>
      </c>
      <c r="G264" s="1850" t="s">
        <v>28</v>
      </c>
      <c r="H264" s="1850" t="s">
        <v>28</v>
      </c>
      <c r="I264" s="1850" t="s">
        <v>907</v>
      </c>
    </row>
    <row customHeight="1" ht="11.25">
      <c r="A265" s="1850" t="s">
        <v>2255</v>
      </c>
      <c r="B265" s="1850" t="s">
        <v>16</v>
      </c>
      <c r="C265" s="1850" t="s">
        <v>2529</v>
      </c>
      <c r="D265" s="1850" t="s">
        <v>2530</v>
      </c>
      <c r="E265" s="1850" t="s">
        <v>2531</v>
      </c>
      <c r="F265" s="1850" t="s">
        <v>2273</v>
      </c>
      <c r="G265" s="1850" t="s">
        <v>28</v>
      </c>
      <c r="H265" s="1850" t="s">
        <v>28</v>
      </c>
      <c r="I265" s="1850" t="s">
        <v>907</v>
      </c>
    </row>
    <row customHeight="1" ht="11.25">
      <c r="A266" s="1850" t="s">
        <v>2255</v>
      </c>
      <c r="B266" s="1850" t="s">
        <v>16</v>
      </c>
      <c r="C266" s="1850" t="s">
        <v>2565</v>
      </c>
      <c r="D266" s="1850" t="s">
        <v>2566</v>
      </c>
      <c r="E266" s="1850" t="s">
        <v>2567</v>
      </c>
      <c r="F266" s="1850" t="s">
        <v>2273</v>
      </c>
      <c r="G266" s="1850" t="s">
        <v>2568</v>
      </c>
      <c r="H266" s="1850" t="s">
        <v>28</v>
      </c>
      <c r="I266" s="1850" t="s">
        <v>907</v>
      </c>
    </row>
    <row customHeight="1" ht="11.25">
      <c r="A267" s="1850" t="s">
        <v>2255</v>
      </c>
      <c r="B267" s="1850" t="s">
        <v>16</v>
      </c>
      <c r="C267" s="1850" t="s">
        <v>2579</v>
      </c>
      <c r="D267" s="1850" t="s">
        <v>2580</v>
      </c>
      <c r="E267" s="1850" t="s">
        <v>2581</v>
      </c>
      <c r="F267" s="1850" t="s">
        <v>2324</v>
      </c>
      <c r="G267" s="1850" t="s">
        <v>28</v>
      </c>
      <c r="H267" s="1850" t="s">
        <v>28</v>
      </c>
      <c r="I267" s="1850" t="s">
        <v>907</v>
      </c>
    </row>
    <row customHeight="1" ht="11.25">
      <c r="A268" s="1850" t="s">
        <v>2255</v>
      </c>
      <c r="B268" s="1850" t="s">
        <v>16</v>
      </c>
      <c r="C268" s="1850" t="s">
        <v>2591</v>
      </c>
      <c r="D268" s="1850" t="s">
        <v>2592</v>
      </c>
      <c r="E268" s="1850" t="s">
        <v>2593</v>
      </c>
      <c r="F268" s="1850" t="s">
        <v>51</v>
      </c>
      <c r="G268" s="1850" t="s">
        <v>28</v>
      </c>
      <c r="H268" s="1850" t="s">
        <v>28</v>
      </c>
      <c r="I268" s="1850" t="s">
        <v>907</v>
      </c>
    </row>
    <row customHeight="1" ht="11.25">
      <c r="A269" s="1850" t="s">
        <v>2255</v>
      </c>
      <c r="B269" s="1850" t="s">
        <v>16</v>
      </c>
      <c r="C269" s="1850" t="s">
        <v>2607</v>
      </c>
      <c r="D269" s="1850" t="s">
        <v>2608</v>
      </c>
      <c r="E269" s="1850" t="s">
        <v>2609</v>
      </c>
      <c r="F269" s="1850" t="s">
        <v>2273</v>
      </c>
      <c r="G269" s="1850" t="s">
        <v>28</v>
      </c>
      <c r="H269" s="1850" t="s">
        <v>28</v>
      </c>
      <c r="I269" s="1850" t="s">
        <v>907</v>
      </c>
    </row>
    <row customHeight="1" ht="11.25">
      <c r="A270" s="1850" t="s">
        <v>2255</v>
      </c>
      <c r="B270" s="1850" t="s">
        <v>16</v>
      </c>
      <c r="C270" s="1850" t="s">
        <v>2610</v>
      </c>
      <c r="D270" s="1850" t="s">
        <v>2611</v>
      </c>
      <c r="E270" s="1850" t="s">
        <v>2612</v>
      </c>
      <c r="F270" s="1850" t="s">
        <v>2613</v>
      </c>
      <c r="G270" s="1850" t="s">
        <v>2614</v>
      </c>
      <c r="H270" s="1850" t="s">
        <v>28</v>
      </c>
      <c r="I270" s="1850" t="s">
        <v>907</v>
      </c>
    </row>
    <row customHeight="1" ht="11.25">
      <c r="A271" s="1850" t="s">
        <v>2255</v>
      </c>
      <c r="B271" s="1850" t="s">
        <v>16</v>
      </c>
      <c r="C271" s="1850" t="s">
        <v>2621</v>
      </c>
      <c r="D271" s="1850" t="s">
        <v>2622</v>
      </c>
      <c r="E271" s="1850" t="s">
        <v>2623</v>
      </c>
      <c r="F271" s="1850" t="s">
        <v>2324</v>
      </c>
      <c r="G271" s="1850" t="s">
        <v>28</v>
      </c>
      <c r="H271" s="1850" t="s">
        <v>28</v>
      </c>
      <c r="I271" s="1850" t="s">
        <v>907</v>
      </c>
    </row>
    <row customHeight="1" ht="11.25">
      <c r="A272" s="1850" t="s">
        <v>2255</v>
      </c>
      <c r="B272" s="1850" t="s">
        <v>16</v>
      </c>
      <c r="C272" s="1850" t="s">
        <v>2720</v>
      </c>
      <c r="D272" s="1850" t="s">
        <v>2632</v>
      </c>
      <c r="E272" s="1850" t="s">
        <v>2633</v>
      </c>
      <c r="F272" s="1850" t="s">
        <v>2721</v>
      </c>
      <c r="G272" s="1850" t="s">
        <v>28</v>
      </c>
      <c r="H272" s="1850" t="s">
        <v>28</v>
      </c>
      <c r="I272" s="1850" t="s">
        <v>907</v>
      </c>
    </row>
    <row customHeight="1" ht="11.25">
      <c r="A273" s="1850" t="s">
        <v>2255</v>
      </c>
      <c r="B273" s="1850" t="s">
        <v>16</v>
      </c>
      <c r="C273" s="1850" t="s">
        <v>2631</v>
      </c>
      <c r="D273" s="1850" t="s">
        <v>2632</v>
      </c>
      <c r="E273" s="1850" t="s">
        <v>2633</v>
      </c>
      <c r="F273" s="1850" t="s">
        <v>2634</v>
      </c>
      <c r="G273" s="1850" t="s">
        <v>2635</v>
      </c>
      <c r="H273" s="1850" t="s">
        <v>28</v>
      </c>
      <c r="I273" s="1850" t="s">
        <v>907</v>
      </c>
    </row>
    <row customHeight="1" ht="11.25">
      <c r="A274" s="1850" t="s">
        <v>2255</v>
      </c>
      <c r="B274" s="1850" t="s">
        <v>16</v>
      </c>
      <c r="C274" s="1850" t="s">
        <v>2642</v>
      </c>
      <c r="D274" s="1850" t="s">
        <v>2643</v>
      </c>
      <c r="E274" s="1850" t="s">
        <v>2644</v>
      </c>
      <c r="F274" s="1850" t="s">
        <v>51</v>
      </c>
      <c r="G274" s="1850" t="s">
        <v>28</v>
      </c>
      <c r="H274" s="1850" t="s">
        <v>28</v>
      </c>
      <c r="I274" s="1850" t="s">
        <v>907</v>
      </c>
    </row>
    <row customHeight="1" ht="11.25">
      <c r="A275" s="1850" t="s">
        <v>2255</v>
      </c>
      <c r="B275" s="1850" t="s">
        <v>16</v>
      </c>
      <c r="C275" s="1850" t="s">
        <v>2645</v>
      </c>
      <c r="D275" s="1850" t="s">
        <v>2646</v>
      </c>
      <c r="E275" s="1850" t="s">
        <v>2647</v>
      </c>
      <c r="F275" s="1850" t="s">
        <v>2648</v>
      </c>
      <c r="G275" s="1850" t="s">
        <v>28</v>
      </c>
      <c r="H275" s="1850" t="s">
        <v>28</v>
      </c>
      <c r="I275" s="1850" t="s">
        <v>907</v>
      </c>
    </row>
    <row customHeight="1" ht="11.25">
      <c r="A276" s="1850" t="s">
        <v>2255</v>
      </c>
      <c r="B276" s="1850" t="s">
        <v>16</v>
      </c>
      <c r="C276" s="1850" t="s">
        <v>2649</v>
      </c>
      <c r="D276" s="1850" t="s">
        <v>2650</v>
      </c>
      <c r="E276" s="1850" t="s">
        <v>2651</v>
      </c>
      <c r="F276" s="1850" t="s">
        <v>2324</v>
      </c>
      <c r="G276" s="1850" t="s">
        <v>28</v>
      </c>
      <c r="H276" s="1850" t="s">
        <v>28</v>
      </c>
      <c r="I276" s="1850" t="s">
        <v>907</v>
      </c>
    </row>
    <row customHeight="1" ht="11.25">
      <c r="A277" s="1850" t="s">
        <v>2255</v>
      </c>
      <c r="B277" s="1850" t="s">
        <v>16</v>
      </c>
      <c r="C277" s="1850" t="s">
        <v>2656</v>
      </c>
      <c r="D277" s="1850" t="s">
        <v>2657</v>
      </c>
      <c r="E277" s="1850" t="s">
        <v>2658</v>
      </c>
      <c r="F277" s="1850" t="s">
        <v>2659</v>
      </c>
      <c r="G277" s="1850" t="s">
        <v>28</v>
      </c>
      <c r="H277" s="1850" t="s">
        <v>28</v>
      </c>
      <c r="I277" s="1850" t="s">
        <v>907</v>
      </c>
    </row>
    <row customHeight="1" ht="11.25">
      <c r="A278" s="1850" t="s">
        <v>2255</v>
      </c>
      <c r="B278" s="1850" t="s">
        <v>16</v>
      </c>
      <c r="C278" s="1850" t="s">
        <v>2664</v>
      </c>
      <c r="D278" s="1850" t="s">
        <v>2665</v>
      </c>
      <c r="E278" s="1850" t="s">
        <v>2658</v>
      </c>
      <c r="F278" s="1850" t="s">
        <v>2663</v>
      </c>
      <c r="G278" s="1850" t="s">
        <v>28</v>
      </c>
      <c r="H278" s="1850" t="s">
        <v>28</v>
      </c>
      <c r="I278" s="1850" t="s">
        <v>907</v>
      </c>
    </row>
    <row customHeight="1" ht="11.25">
      <c r="A279" s="1850" t="s">
        <v>2255</v>
      </c>
      <c r="B279" s="1850" t="s">
        <v>16</v>
      </c>
      <c r="C279" s="1850" t="s">
        <v>2728</v>
      </c>
      <c r="D279" s="1850" t="s">
        <v>2729</v>
      </c>
      <c r="E279" s="1850" t="s">
        <v>2658</v>
      </c>
      <c r="F279" s="1850" t="s">
        <v>2730</v>
      </c>
      <c r="G279" s="1850" t="s">
        <v>28</v>
      </c>
      <c r="H279" s="1850" t="s">
        <v>28</v>
      </c>
      <c r="I279" s="1850" t="s">
        <v>907</v>
      </c>
    </row>
    <row customHeight="1" ht="11.25">
      <c r="A280" s="1850" t="s">
        <v>2255</v>
      </c>
      <c r="B280" s="1850" t="s">
        <v>16</v>
      </c>
      <c r="C280" s="1850" t="s">
        <v>2666</v>
      </c>
      <c r="D280" s="1850" t="s">
        <v>2667</v>
      </c>
      <c r="E280" s="1850" t="s">
        <v>2668</v>
      </c>
      <c r="F280" s="1850" t="s">
        <v>51</v>
      </c>
      <c r="G280" s="1850" t="s">
        <v>28</v>
      </c>
      <c r="H280" s="1850" t="s">
        <v>28</v>
      </c>
      <c r="I280" s="1850" t="s">
        <v>907</v>
      </c>
    </row>
    <row customHeight="1" ht="11.25">
      <c r="A281" s="1850" t="s">
        <v>2255</v>
      </c>
      <c r="B281" s="1850" t="s">
        <v>16</v>
      </c>
      <c r="C281" s="1850" t="s">
        <v>2669</v>
      </c>
      <c r="D281" s="1850" t="s">
        <v>2670</v>
      </c>
      <c r="E281" s="1850" t="s">
        <v>2671</v>
      </c>
      <c r="F281" s="1850" t="s">
        <v>2672</v>
      </c>
      <c r="G281" s="1850" t="s">
        <v>28</v>
      </c>
      <c r="H281" s="1850" t="s">
        <v>28</v>
      </c>
      <c r="I281" s="1850" t="s">
        <v>907</v>
      </c>
    </row>
    <row customHeight="1" ht="11.25">
      <c r="A282" s="1850" t="s">
        <v>2255</v>
      </c>
      <c r="B282" s="1850" t="s">
        <v>16</v>
      </c>
      <c r="C282" s="1850" t="s">
        <v>2676</v>
      </c>
      <c r="D282" s="1850" t="s">
        <v>2677</v>
      </c>
      <c r="E282" s="1850" t="s">
        <v>2671</v>
      </c>
      <c r="F282" s="1850" t="s">
        <v>2678</v>
      </c>
      <c r="G282" s="1850" t="s">
        <v>28</v>
      </c>
      <c r="H282" s="1850" t="s">
        <v>28</v>
      </c>
      <c r="I282" s="1850" t="s">
        <v>907</v>
      </c>
    </row>
    <row customHeight="1" ht="11.25">
      <c r="A283" s="1850" t="s">
        <v>2255</v>
      </c>
      <c r="B283" s="1850" t="s">
        <v>16</v>
      </c>
      <c r="C283" s="1850" t="s">
        <v>2679</v>
      </c>
      <c r="D283" s="1850" t="s">
        <v>2680</v>
      </c>
      <c r="E283" s="1850" t="s">
        <v>2681</v>
      </c>
      <c r="F283" s="1850" t="s">
        <v>2336</v>
      </c>
      <c r="G283" s="1850" t="s">
        <v>28</v>
      </c>
      <c r="H283" s="1850" t="s">
        <v>28</v>
      </c>
      <c r="I283" s="1850" t="s">
        <v>907</v>
      </c>
    </row>
    <row customHeight="1" ht="11.25">
      <c r="A284" s="1850" t="s">
        <v>2255</v>
      </c>
      <c r="B284" s="1850" t="s">
        <v>16</v>
      </c>
      <c r="C284" s="1850" t="s">
        <v>28</v>
      </c>
      <c r="D284" s="1850" t="s">
        <v>2340</v>
      </c>
      <c r="E284" s="1850" t="s">
        <v>2341</v>
      </c>
      <c r="F284" s="1850" t="s">
        <v>51</v>
      </c>
      <c r="G284" s="1850" t="s">
        <v>28</v>
      </c>
      <c r="H284" s="1850" t="s">
        <v>28</v>
      </c>
      <c r="I284" s="1850" t="s">
        <v>1628</v>
      </c>
    </row>
    <row customHeight="1" ht="11.25">
      <c r="A285" s="1850" t="s">
        <v>2255</v>
      </c>
      <c r="B285" s="1850" t="s">
        <v>16</v>
      </c>
      <c r="C285" s="1850" t="s">
        <v>2348</v>
      </c>
      <c r="D285" s="1850" t="s">
        <v>2349</v>
      </c>
      <c r="E285" s="1850" t="s">
        <v>2350</v>
      </c>
      <c r="F285" s="1850" t="s">
        <v>575</v>
      </c>
      <c r="G285" s="1850" t="s">
        <v>28</v>
      </c>
      <c r="H285" s="1850" t="s">
        <v>28</v>
      </c>
      <c r="I285" s="1850" t="s">
        <v>1628</v>
      </c>
    </row>
    <row customHeight="1" ht="11.25">
      <c r="A286" s="1850" t="s">
        <v>2255</v>
      </c>
      <c r="B286" s="1850" t="s">
        <v>16</v>
      </c>
      <c r="C286" s="1850" t="s">
        <v>2731</v>
      </c>
      <c r="D286" s="1850" t="s">
        <v>2732</v>
      </c>
      <c r="E286" s="1850" t="s">
        <v>2733</v>
      </c>
      <c r="F286" s="1850" t="s">
        <v>575</v>
      </c>
      <c r="G286" s="1850" t="s">
        <v>28</v>
      </c>
      <c r="H286" s="1850" t="s">
        <v>28</v>
      </c>
      <c r="I286" s="1850" t="s">
        <v>1628</v>
      </c>
    </row>
    <row customHeight="1" ht="11.25">
      <c r="A287" s="1850" t="s">
        <v>2255</v>
      </c>
      <c r="B287" s="1850" t="s">
        <v>16</v>
      </c>
      <c r="C287" s="1850" t="s">
        <v>2371</v>
      </c>
      <c r="D287" s="1850" t="s">
        <v>2372</v>
      </c>
      <c r="E287" s="1850" t="s">
        <v>2373</v>
      </c>
      <c r="F287" s="1850" t="s">
        <v>2328</v>
      </c>
      <c r="G287" s="1850" t="s">
        <v>28</v>
      </c>
      <c r="H287" s="1850" t="s">
        <v>28</v>
      </c>
      <c r="I287" s="1850" t="s">
        <v>1628</v>
      </c>
    </row>
    <row customHeight="1" ht="11.25">
      <c r="A288" s="1850" t="s">
        <v>2255</v>
      </c>
      <c r="B288" s="1850" t="s">
        <v>16</v>
      </c>
      <c r="C288" s="1850" t="s">
        <v>2380</v>
      </c>
      <c r="D288" s="1850" t="s">
        <v>2381</v>
      </c>
      <c r="E288" s="1850" t="s">
        <v>2382</v>
      </c>
      <c r="F288" s="1850" t="s">
        <v>2273</v>
      </c>
      <c r="G288" s="1850" t="s">
        <v>28</v>
      </c>
      <c r="H288" s="1850" t="s">
        <v>28</v>
      </c>
      <c r="I288" s="1850" t="s">
        <v>1628</v>
      </c>
    </row>
    <row customHeight="1" ht="11.25">
      <c r="A289" s="1850" t="s">
        <v>2255</v>
      </c>
      <c r="B289" s="1850" t="s">
        <v>16</v>
      </c>
      <c r="C289" s="1850" t="s">
        <v>2387</v>
      </c>
      <c r="D289" s="1850" t="s">
        <v>2388</v>
      </c>
      <c r="E289" s="1850" t="s">
        <v>2389</v>
      </c>
      <c r="F289" s="1850" t="s">
        <v>2328</v>
      </c>
      <c r="G289" s="1850" t="s">
        <v>28</v>
      </c>
      <c r="H289" s="1850" t="s">
        <v>28</v>
      </c>
      <c r="I289" s="1850" t="s">
        <v>1628</v>
      </c>
    </row>
    <row customHeight="1" ht="11.25">
      <c r="A290" s="1850" t="s">
        <v>2255</v>
      </c>
      <c r="B290" s="1850" t="s">
        <v>16</v>
      </c>
      <c r="C290" s="1850" t="s">
        <v>2734</v>
      </c>
      <c r="D290" s="1850" t="s">
        <v>2735</v>
      </c>
      <c r="E290" s="1850" t="s">
        <v>2736</v>
      </c>
      <c r="F290" s="1850" t="s">
        <v>2324</v>
      </c>
      <c r="G290" s="1850" t="s">
        <v>28</v>
      </c>
      <c r="H290" s="1850" t="s">
        <v>28</v>
      </c>
      <c r="I290" s="1850" t="s">
        <v>1628</v>
      </c>
    </row>
    <row customHeight="1" ht="11.25">
      <c r="A291" s="1850" t="s">
        <v>2255</v>
      </c>
      <c r="B291" s="1850" t="s">
        <v>16</v>
      </c>
      <c r="C291" s="1850" t="s">
        <v>2400</v>
      </c>
      <c r="D291" s="1850" t="s">
        <v>2401</v>
      </c>
      <c r="E291" s="1850" t="s">
        <v>2402</v>
      </c>
      <c r="F291" s="1850" t="s">
        <v>2364</v>
      </c>
      <c r="G291" s="1850" t="s">
        <v>28</v>
      </c>
      <c r="H291" s="1850" t="s">
        <v>28</v>
      </c>
      <c r="I291" s="1850" t="s">
        <v>1628</v>
      </c>
    </row>
    <row customHeight="1" ht="11.25">
      <c r="A292" s="1850" t="s">
        <v>2255</v>
      </c>
      <c r="B292" s="1850" t="s">
        <v>16</v>
      </c>
      <c r="C292" s="1850" t="s">
        <v>2412</v>
      </c>
      <c r="D292" s="1850" t="s">
        <v>2413</v>
      </c>
      <c r="E292" s="1850" t="s">
        <v>2414</v>
      </c>
      <c r="F292" s="1850" t="s">
        <v>2324</v>
      </c>
      <c r="G292" s="1850" t="s">
        <v>28</v>
      </c>
      <c r="H292" s="1850" t="s">
        <v>28</v>
      </c>
      <c r="I292" s="1850" t="s">
        <v>1628</v>
      </c>
    </row>
    <row customHeight="1" ht="11.25">
      <c r="A293" s="1850" t="s">
        <v>2255</v>
      </c>
      <c r="B293" s="1850" t="s">
        <v>16</v>
      </c>
      <c r="C293" s="1850" t="s">
        <v>2737</v>
      </c>
      <c r="D293" s="1850" t="s">
        <v>2738</v>
      </c>
      <c r="E293" s="1850" t="s">
        <v>2739</v>
      </c>
      <c r="F293" s="1850" t="s">
        <v>51</v>
      </c>
      <c r="G293" s="1850" t="s">
        <v>28</v>
      </c>
      <c r="H293" s="1850" t="s">
        <v>28</v>
      </c>
      <c r="I293" s="1850" t="s">
        <v>1628</v>
      </c>
    </row>
    <row customHeight="1" ht="11.25">
      <c r="A294" s="1850" t="s">
        <v>2255</v>
      </c>
      <c r="B294" s="1850" t="s">
        <v>16</v>
      </c>
      <c r="C294" s="1850" t="s">
        <v>2701</v>
      </c>
      <c r="D294" s="1850" t="s">
        <v>2702</v>
      </c>
      <c r="E294" s="1850" t="s">
        <v>2703</v>
      </c>
      <c r="F294" s="1850" t="s">
        <v>2336</v>
      </c>
      <c r="G294" s="1850" t="s">
        <v>2704</v>
      </c>
      <c r="H294" s="1850" t="s">
        <v>28</v>
      </c>
      <c r="I294" s="1850" t="s">
        <v>1628</v>
      </c>
    </row>
    <row customHeight="1" ht="11.25">
      <c r="A295" s="1850" t="s">
        <v>2255</v>
      </c>
      <c r="B295" s="1850" t="s">
        <v>16</v>
      </c>
      <c r="C295" s="1850" t="s">
        <v>2740</v>
      </c>
      <c r="D295" s="1850" t="s">
        <v>2741</v>
      </c>
      <c r="E295" s="1850" t="s">
        <v>2742</v>
      </c>
      <c r="F295" s="1850" t="s">
        <v>51</v>
      </c>
      <c r="G295" s="1850" t="s">
        <v>28</v>
      </c>
      <c r="H295" s="1850" t="s">
        <v>28</v>
      </c>
      <c r="I295" s="1850" t="s">
        <v>1628</v>
      </c>
    </row>
    <row customHeight="1" ht="11.25">
      <c r="A296" s="1850" t="s">
        <v>2255</v>
      </c>
      <c r="B296" s="1850" t="s">
        <v>16</v>
      </c>
      <c r="C296" s="1850" t="s">
        <v>2743</v>
      </c>
      <c r="D296" s="1850" t="s">
        <v>2744</v>
      </c>
      <c r="E296" s="1850" t="s">
        <v>2745</v>
      </c>
      <c r="F296" s="1850" t="s">
        <v>51</v>
      </c>
      <c r="G296" s="1850" t="s">
        <v>28</v>
      </c>
      <c r="H296" s="1850" t="s">
        <v>28</v>
      </c>
      <c r="I296" s="1850" t="s">
        <v>1628</v>
      </c>
    </row>
    <row customHeight="1" ht="11.25">
      <c r="A297" s="1850" t="s">
        <v>2255</v>
      </c>
      <c r="B297" s="1850" t="s">
        <v>16</v>
      </c>
      <c r="C297" s="1850" t="s">
        <v>2746</v>
      </c>
      <c r="D297" s="1850" t="s">
        <v>2747</v>
      </c>
      <c r="E297" s="1850" t="s">
        <v>2748</v>
      </c>
      <c r="F297" s="1850" t="s">
        <v>2749</v>
      </c>
      <c r="G297" s="1850" t="s">
        <v>28</v>
      </c>
      <c r="H297" s="1850" t="s">
        <v>28</v>
      </c>
      <c r="I297" s="1850" t="s">
        <v>1628</v>
      </c>
    </row>
    <row customHeight="1" ht="11.25">
      <c r="A298" s="1850" t="s">
        <v>2255</v>
      </c>
      <c r="B298" s="1850" t="s">
        <v>16</v>
      </c>
      <c r="C298" s="1850" t="s">
        <v>2750</v>
      </c>
      <c r="D298" s="1850" t="s">
        <v>2751</v>
      </c>
      <c r="E298" s="1850" t="s">
        <v>2752</v>
      </c>
      <c r="F298" s="1850" t="s">
        <v>51</v>
      </c>
      <c r="G298" s="1850" t="s">
        <v>28</v>
      </c>
      <c r="H298" s="1850" t="s">
        <v>28</v>
      </c>
      <c r="I298" s="1850" t="s">
        <v>1628</v>
      </c>
    </row>
    <row customHeight="1" ht="11.25">
      <c r="A299" s="1850" t="s">
        <v>2255</v>
      </c>
      <c r="B299" s="1850" t="s">
        <v>16</v>
      </c>
      <c r="C299" s="1850" t="s">
        <v>2753</v>
      </c>
      <c r="D299" s="1850" t="s">
        <v>2754</v>
      </c>
      <c r="E299" s="1850" t="s">
        <v>2755</v>
      </c>
      <c r="F299" s="1850" t="s">
        <v>51</v>
      </c>
      <c r="G299" s="1850" t="s">
        <v>28</v>
      </c>
      <c r="H299" s="1850" t="s">
        <v>28</v>
      </c>
      <c r="I299" s="1850" t="s">
        <v>1628</v>
      </c>
    </row>
    <row customHeight="1" ht="11.25">
      <c r="A300" s="1850" t="s">
        <v>2255</v>
      </c>
      <c r="B300" s="1850" t="s">
        <v>16</v>
      </c>
      <c r="C300" s="1850" t="s">
        <v>2756</v>
      </c>
      <c r="D300" s="1850" t="s">
        <v>2757</v>
      </c>
      <c r="E300" s="1850" t="s">
        <v>2758</v>
      </c>
      <c r="F300" s="1850" t="s">
        <v>2328</v>
      </c>
      <c r="G300" s="1850" t="s">
        <v>28</v>
      </c>
      <c r="H300" s="1850" t="s">
        <v>28</v>
      </c>
      <c r="I300" s="1850" t="s">
        <v>1628</v>
      </c>
    </row>
    <row customHeight="1" ht="11.25">
      <c r="A301" s="1850" t="s">
        <v>2255</v>
      </c>
      <c r="B301" s="1850" t="s">
        <v>16</v>
      </c>
      <c r="C301" s="1850" t="s">
        <v>2759</v>
      </c>
      <c r="D301" s="1850" t="s">
        <v>2760</v>
      </c>
      <c r="E301" s="1850" t="s">
        <v>2761</v>
      </c>
      <c r="F301" s="1850" t="s">
        <v>2762</v>
      </c>
      <c r="G301" s="1850" t="s">
        <v>28</v>
      </c>
      <c r="H301" s="1850" t="s">
        <v>28</v>
      </c>
      <c r="I301" s="1850" t="s">
        <v>1628</v>
      </c>
    </row>
    <row customHeight="1" ht="11.25">
      <c r="A302" s="1850" t="s">
        <v>2255</v>
      </c>
      <c r="B302" s="1850" t="s">
        <v>16</v>
      </c>
      <c r="C302" s="1850" t="s">
        <v>2763</v>
      </c>
      <c r="D302" s="1850" t="s">
        <v>2764</v>
      </c>
      <c r="E302" s="1850" t="s">
        <v>2765</v>
      </c>
      <c r="F302" s="1850" t="s">
        <v>51</v>
      </c>
      <c r="G302" s="1850" t="s">
        <v>28</v>
      </c>
      <c r="H302" s="1850" t="s">
        <v>28</v>
      </c>
      <c r="I302" s="1850" t="s">
        <v>1628</v>
      </c>
    </row>
    <row customHeight="1" ht="11.25">
      <c r="A303" s="1850" t="s">
        <v>2255</v>
      </c>
      <c r="B303" s="1850" t="s">
        <v>16</v>
      </c>
      <c r="C303" s="1850" t="s">
        <v>2766</v>
      </c>
      <c r="D303" s="1850" t="s">
        <v>2767</v>
      </c>
      <c r="E303" s="1850" t="s">
        <v>2768</v>
      </c>
      <c r="F303" s="1850" t="s">
        <v>51</v>
      </c>
      <c r="G303" s="1850" t="s">
        <v>28</v>
      </c>
      <c r="H303" s="1850" t="s">
        <v>28</v>
      </c>
      <c r="I303" s="1850" t="s">
        <v>1628</v>
      </c>
    </row>
    <row customHeight="1" ht="11.25">
      <c r="A304" s="1850" t="s">
        <v>2255</v>
      </c>
      <c r="B304" s="1850" t="s">
        <v>16</v>
      </c>
      <c r="C304" s="1850" t="s">
        <v>2769</v>
      </c>
      <c r="D304" s="1850" t="s">
        <v>2770</v>
      </c>
      <c r="E304" s="1850" t="s">
        <v>2771</v>
      </c>
      <c r="F304" s="1850" t="s">
        <v>2328</v>
      </c>
      <c r="G304" s="1850" t="s">
        <v>28</v>
      </c>
      <c r="H304" s="1850" t="s">
        <v>28</v>
      </c>
      <c r="I304" s="1850" t="s">
        <v>1628</v>
      </c>
    </row>
    <row customHeight="1" ht="11.25">
      <c r="A305" s="1850" t="s">
        <v>2255</v>
      </c>
      <c r="B305" s="1850" t="s">
        <v>16</v>
      </c>
      <c r="C305" s="1850" t="s">
        <v>2772</v>
      </c>
      <c r="D305" s="1850" t="s">
        <v>2773</v>
      </c>
      <c r="E305" s="1850" t="s">
        <v>2774</v>
      </c>
      <c r="F305" s="1850" t="s">
        <v>51</v>
      </c>
      <c r="G305" s="1850" t="s">
        <v>28</v>
      </c>
      <c r="H305" s="1850" t="s">
        <v>28</v>
      </c>
      <c r="I305" s="1850" t="s">
        <v>1628</v>
      </c>
    </row>
    <row customHeight="1" ht="11.25">
      <c r="A306" s="1850" t="s">
        <v>2255</v>
      </c>
      <c r="B306" s="1850" t="s">
        <v>16</v>
      </c>
      <c r="C306" s="1850" t="s">
        <v>2615</v>
      </c>
      <c r="D306" s="1850" t="s">
        <v>2616</v>
      </c>
      <c r="E306" s="1850" t="s">
        <v>2617</v>
      </c>
      <c r="F306" s="1850" t="s">
        <v>2324</v>
      </c>
      <c r="G306" s="1850" t="s">
        <v>28</v>
      </c>
      <c r="H306" s="1850" t="s">
        <v>28</v>
      </c>
      <c r="I306" s="1850" t="s">
        <v>1628</v>
      </c>
    </row>
    <row customHeight="1" ht="11.25">
      <c r="A307" s="1850" t="s">
        <v>2255</v>
      </c>
      <c r="B307" s="1850" t="s">
        <v>16</v>
      </c>
      <c r="C307" s="1850" t="s">
        <v>2621</v>
      </c>
      <c r="D307" s="1850" t="s">
        <v>2622</v>
      </c>
      <c r="E307" s="1850" t="s">
        <v>2623</v>
      </c>
      <c r="F307" s="1850" t="s">
        <v>2324</v>
      </c>
      <c r="G307" s="1850" t="s">
        <v>28</v>
      </c>
      <c r="H307" s="1850" t="s">
        <v>28</v>
      </c>
      <c r="I307" s="1850" t="s">
        <v>1628</v>
      </c>
    </row>
    <row customHeight="1" ht="11.25">
      <c r="A308" s="1850" t="s">
        <v>2255</v>
      </c>
      <c r="B308" s="1850" t="s">
        <v>16</v>
      </c>
      <c r="C308" s="1850" t="s">
        <v>2649</v>
      </c>
      <c r="D308" s="1850" t="s">
        <v>2650</v>
      </c>
      <c r="E308" s="1850" t="s">
        <v>2651</v>
      </c>
      <c r="F308" s="1850" t="s">
        <v>2324</v>
      </c>
      <c r="G308" s="1850" t="s">
        <v>28</v>
      </c>
      <c r="H308" s="1850" t="s">
        <v>28</v>
      </c>
      <c r="I308" s="1850" t="s">
        <v>1628</v>
      </c>
    </row>
    <row customHeight="1" ht="11.25">
      <c r="A309" s="1850" t="s">
        <v>2255</v>
      </c>
      <c r="B309" s="1850" t="s">
        <v>16</v>
      </c>
      <c r="C309" s="1850" t="s">
        <v>2679</v>
      </c>
      <c r="D309" s="1850" t="s">
        <v>2680</v>
      </c>
      <c r="E309" s="1850" t="s">
        <v>2681</v>
      </c>
      <c r="F309" s="1850" t="s">
        <v>2336</v>
      </c>
      <c r="G309" s="1850" t="s">
        <v>28</v>
      </c>
      <c r="H309" s="1850" t="s">
        <v>28</v>
      </c>
      <c r="I309"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F31F1-A61D-D278-F0F2-33DA1CFDC559}" mc:Ignorable="x14ac xr xr2 xr3">
  <sheetPr>
    <tabColor rgb="FFFFCC99"/>
  </sheetPr>
  <dimension ref="A1:G301"/>
  <sheetViews>
    <sheetView topLeftCell="A1" showGridLines="0" workbookViewId="0">
      <selection activeCell="A1" sqref="A1"/>
    </sheetView>
  </sheetViews>
  <sheetFormatPr customHeight="1" defaultRowHeight="11.25"/>
  <cols>
    <col min="1" max="1" style="1850" width="9.140625"/>
  </cols>
  <sheetData>
    <row customHeight="1" ht="11.25">
      <c r="A1" s="373" t="s">
        <v>2775</v>
      </c>
      <c r="B1" s="64" t="s">
        <v>2776</v>
      </c>
      <c r="C1" s="64" t="s">
        <v>2777</v>
      </c>
      <c r="D1" s="64" t="s">
        <v>2778</v>
      </c>
      <c r="E1" s="0" t="s">
        <v>2779</v>
      </c>
      <c r="F1" s="0" t="s">
        <v>2780</v>
      </c>
      <c r="G1" s="0" t="s">
        <v>2781</v>
      </c>
    </row>
    <row customHeight="1" ht="11.25">
      <c r="A2" s="373" t="s">
        <v>16</v>
      </c>
      <c r="B2" s="0" t="s">
        <v>2782</v>
      </c>
      <c r="C2" s="0" t="s">
        <v>2783</v>
      </c>
      <c r="D2" s="0" t="s">
        <v>2782</v>
      </c>
      <c r="E2" s="0" t="s">
        <v>2783</v>
      </c>
      <c r="F2" s="0" t="s">
        <v>2784</v>
      </c>
      <c r="G2" s="0" t="s">
        <v>108</v>
      </c>
    </row>
    <row customHeight="1" ht="11.25">
      <c r="A3" s="373" t="s">
        <v>16</v>
      </c>
      <c r="B3" s="0" t="s">
        <v>2782</v>
      </c>
      <c r="C3" s="0" t="s">
        <v>2783</v>
      </c>
      <c r="D3" s="0" t="s">
        <v>2785</v>
      </c>
      <c r="E3" s="0" t="s">
        <v>2786</v>
      </c>
      <c r="F3" s="0" t="s">
        <v>2787</v>
      </c>
      <c r="G3" s="0" t="s">
        <v>109</v>
      </c>
    </row>
    <row customHeight="1" ht="11.25">
      <c r="A4" s="373" t="s">
        <v>16</v>
      </c>
      <c r="B4" s="0" t="s">
        <v>2782</v>
      </c>
      <c r="C4" s="0" t="s">
        <v>2783</v>
      </c>
      <c r="D4" s="0" t="s">
        <v>2788</v>
      </c>
      <c r="E4" s="0" t="s">
        <v>2789</v>
      </c>
      <c r="F4" s="0" t="s">
        <v>2787</v>
      </c>
      <c r="G4" s="0" t="s">
        <v>89</v>
      </c>
    </row>
    <row customHeight="1" ht="11.25">
      <c r="A5" s="373" t="s">
        <v>16</v>
      </c>
      <c r="B5" s="0" t="s">
        <v>2782</v>
      </c>
      <c r="C5" s="0" t="s">
        <v>2783</v>
      </c>
      <c r="D5" s="0" t="s">
        <v>2790</v>
      </c>
      <c r="E5" s="0" t="s">
        <v>2791</v>
      </c>
      <c r="F5" s="0" t="s">
        <v>2787</v>
      </c>
      <c r="G5" s="0" t="s">
        <v>90</v>
      </c>
    </row>
    <row customHeight="1" ht="11.25">
      <c r="A6" s="373" t="s">
        <v>16</v>
      </c>
      <c r="B6" s="0" t="s">
        <v>2782</v>
      </c>
      <c r="C6" s="0" t="s">
        <v>2783</v>
      </c>
      <c r="D6" s="0" t="s">
        <v>2792</v>
      </c>
      <c r="E6" s="0" t="s">
        <v>2793</v>
      </c>
      <c r="F6" s="0" t="s">
        <v>2787</v>
      </c>
      <c r="G6" s="0" t="s">
        <v>110</v>
      </c>
    </row>
    <row customHeight="1" ht="11.25">
      <c r="A7" s="373" t="s">
        <v>16</v>
      </c>
      <c r="B7" s="0" t="s">
        <v>2782</v>
      </c>
      <c r="C7" s="0" t="s">
        <v>2783</v>
      </c>
      <c r="D7" s="0" t="s">
        <v>2794</v>
      </c>
      <c r="E7" s="0" t="s">
        <v>2795</v>
      </c>
      <c r="F7" s="0" t="s">
        <v>2787</v>
      </c>
      <c r="G7" s="0" t="s">
        <v>91</v>
      </c>
    </row>
    <row customHeight="1" ht="11.25">
      <c r="A8" s="373" t="s">
        <v>16</v>
      </c>
      <c r="B8" s="0" t="s">
        <v>2782</v>
      </c>
      <c r="C8" s="0" t="s">
        <v>2783</v>
      </c>
      <c r="D8" s="0" t="s">
        <v>2796</v>
      </c>
      <c r="E8" s="0" t="s">
        <v>2797</v>
      </c>
      <c r="F8" s="0" t="s">
        <v>2787</v>
      </c>
      <c r="G8" s="0" t="s">
        <v>92</v>
      </c>
    </row>
    <row customHeight="1" ht="11.25">
      <c r="A9" s="373" t="s">
        <v>16</v>
      </c>
      <c r="B9" s="0" t="s">
        <v>2782</v>
      </c>
      <c r="C9" s="0" t="s">
        <v>2783</v>
      </c>
      <c r="D9" s="0" t="s">
        <v>2798</v>
      </c>
      <c r="E9" s="0" t="s">
        <v>2799</v>
      </c>
      <c r="F9" s="0" t="s">
        <v>2787</v>
      </c>
      <c r="G9" s="0" t="s">
        <v>111</v>
      </c>
    </row>
    <row customHeight="1" ht="11.25">
      <c r="A10" s="373" t="s">
        <v>16</v>
      </c>
      <c r="B10" s="0" t="s">
        <v>2782</v>
      </c>
      <c r="C10" s="0" t="s">
        <v>2783</v>
      </c>
      <c r="D10" s="0" t="s">
        <v>2800</v>
      </c>
      <c r="E10" s="0" t="s">
        <v>2801</v>
      </c>
      <c r="F10" s="0" t="s">
        <v>2787</v>
      </c>
      <c r="G10" s="0" t="s">
        <v>147</v>
      </c>
    </row>
    <row customHeight="1" ht="11.25">
      <c r="A11" s="373" t="s">
        <v>16</v>
      </c>
      <c r="B11" s="0" t="s">
        <v>2782</v>
      </c>
      <c r="C11" s="0" t="s">
        <v>2783</v>
      </c>
      <c r="D11" s="0" t="s">
        <v>2802</v>
      </c>
      <c r="E11" s="0" t="s">
        <v>2803</v>
      </c>
      <c r="F11" s="0" t="s">
        <v>2787</v>
      </c>
      <c r="G11" s="0" t="s">
        <v>148</v>
      </c>
    </row>
    <row customHeight="1" ht="11.25">
      <c r="A12" s="373" t="s">
        <v>16</v>
      </c>
      <c r="B12" s="0" t="s">
        <v>2782</v>
      </c>
      <c r="C12" s="0" t="s">
        <v>2783</v>
      </c>
      <c r="D12" s="0" t="s">
        <v>2804</v>
      </c>
      <c r="E12" s="0" t="s">
        <v>2805</v>
      </c>
      <c r="F12" s="0" t="s">
        <v>2787</v>
      </c>
      <c r="G12" s="0" t="s">
        <v>149</v>
      </c>
    </row>
    <row customHeight="1" ht="11.25">
      <c r="A13" s="373" t="s">
        <v>16</v>
      </c>
      <c r="B13" s="0" t="s">
        <v>2782</v>
      </c>
      <c r="C13" s="0" t="s">
        <v>2783</v>
      </c>
      <c r="D13" s="0" t="s">
        <v>2806</v>
      </c>
      <c r="E13" s="0" t="s">
        <v>2807</v>
      </c>
      <c r="F13" s="0" t="s">
        <v>2787</v>
      </c>
      <c r="G13" s="0" t="s">
        <v>150</v>
      </c>
    </row>
    <row customHeight="1" ht="11.25">
      <c r="A14" s="373" t="s">
        <v>16</v>
      </c>
      <c r="B14" s="0" t="s">
        <v>2808</v>
      </c>
      <c r="C14" s="0" t="s">
        <v>2809</v>
      </c>
      <c r="D14" s="0" t="s">
        <v>2808</v>
      </c>
      <c r="E14" s="0" t="s">
        <v>2809</v>
      </c>
      <c r="F14" s="0" t="s">
        <v>2784</v>
      </c>
      <c r="G14" s="0" t="s">
        <v>151</v>
      </c>
    </row>
    <row customHeight="1" ht="11.25">
      <c r="A15" s="373" t="s">
        <v>16</v>
      </c>
      <c r="B15" s="0" t="s">
        <v>2808</v>
      </c>
      <c r="C15" s="0" t="s">
        <v>2809</v>
      </c>
      <c r="D15" s="0" t="s">
        <v>2810</v>
      </c>
      <c r="E15" s="0" t="s">
        <v>2811</v>
      </c>
      <c r="F15" s="0" t="s">
        <v>2787</v>
      </c>
      <c r="G15" s="0" t="s">
        <v>152</v>
      </c>
    </row>
    <row customHeight="1" ht="11.25">
      <c r="A16" s="373" t="s">
        <v>16</v>
      </c>
      <c r="B16" s="0" t="s">
        <v>2808</v>
      </c>
      <c r="C16" s="0" t="s">
        <v>2809</v>
      </c>
      <c r="D16" s="0" t="s">
        <v>2812</v>
      </c>
      <c r="E16" s="0" t="s">
        <v>2813</v>
      </c>
      <c r="F16" s="0" t="s">
        <v>2787</v>
      </c>
      <c r="G16" s="0" t="s">
        <v>1471</v>
      </c>
    </row>
    <row customHeight="1" ht="11.25">
      <c r="A17" s="373" t="s">
        <v>16</v>
      </c>
      <c r="B17" s="0" t="s">
        <v>2808</v>
      </c>
      <c r="C17" s="0" t="s">
        <v>2809</v>
      </c>
      <c r="D17" s="0" t="s">
        <v>2814</v>
      </c>
      <c r="E17" s="0" t="s">
        <v>2815</v>
      </c>
      <c r="F17" s="0" t="s">
        <v>2787</v>
      </c>
      <c r="G17" s="0" t="s">
        <v>1477</v>
      </c>
    </row>
    <row customHeight="1" ht="11.25">
      <c r="A18" s="373" t="s">
        <v>16</v>
      </c>
      <c r="B18" s="0" t="s">
        <v>2808</v>
      </c>
      <c r="C18" s="0" t="s">
        <v>2809</v>
      </c>
      <c r="D18" s="0" t="s">
        <v>2816</v>
      </c>
      <c r="E18" s="0" t="s">
        <v>2817</v>
      </c>
      <c r="F18" s="0" t="s">
        <v>2787</v>
      </c>
      <c r="G18" s="0" t="s">
        <v>1489</v>
      </c>
    </row>
    <row customHeight="1" ht="11.25">
      <c r="A19" s="373" t="s">
        <v>16</v>
      </c>
      <c r="B19" s="0" t="s">
        <v>2808</v>
      </c>
      <c r="C19" s="0" t="s">
        <v>2809</v>
      </c>
      <c r="D19" s="0" t="s">
        <v>2818</v>
      </c>
      <c r="E19" s="0" t="s">
        <v>2819</v>
      </c>
      <c r="F19" s="0" t="s">
        <v>2787</v>
      </c>
      <c r="G19" s="0" t="s">
        <v>1503</v>
      </c>
    </row>
    <row customHeight="1" ht="11.25">
      <c r="A20" s="373" t="s">
        <v>16</v>
      </c>
      <c r="B20" s="0" t="s">
        <v>2808</v>
      </c>
      <c r="C20" s="0" t="s">
        <v>2809</v>
      </c>
      <c r="D20" s="0" t="s">
        <v>2820</v>
      </c>
      <c r="E20" s="0" t="s">
        <v>2821</v>
      </c>
      <c r="F20" s="0" t="s">
        <v>2787</v>
      </c>
      <c r="G20" s="0" t="s">
        <v>1515</v>
      </c>
    </row>
    <row customHeight="1" ht="11.25">
      <c r="A21" s="373" t="s">
        <v>16</v>
      </c>
      <c r="B21" s="0" t="s">
        <v>2808</v>
      </c>
      <c r="C21" s="0" t="s">
        <v>2809</v>
      </c>
      <c r="D21" s="0" t="s">
        <v>2822</v>
      </c>
      <c r="E21" s="0" t="s">
        <v>2823</v>
      </c>
      <c r="F21" s="0" t="s">
        <v>2787</v>
      </c>
      <c r="G21" s="0" t="s">
        <v>1524</v>
      </c>
    </row>
    <row customHeight="1" ht="11.25">
      <c r="A22" s="373" t="s">
        <v>16</v>
      </c>
      <c r="B22" s="0" t="s">
        <v>2808</v>
      </c>
      <c r="C22" s="0" t="s">
        <v>2809</v>
      </c>
      <c r="D22" s="0" t="s">
        <v>2824</v>
      </c>
      <c r="E22" s="0" t="s">
        <v>2825</v>
      </c>
      <c r="F22" s="0" t="s">
        <v>2787</v>
      </c>
      <c r="G22" s="0" t="s">
        <v>1540</v>
      </c>
    </row>
    <row customHeight="1" ht="11.25">
      <c r="A23" s="373" t="s">
        <v>16</v>
      </c>
      <c r="B23" s="0" t="s">
        <v>2808</v>
      </c>
      <c r="C23" s="0" t="s">
        <v>2809</v>
      </c>
      <c r="D23" s="0" t="s">
        <v>2826</v>
      </c>
      <c r="E23" s="0" t="s">
        <v>2827</v>
      </c>
      <c r="F23" s="0" t="s">
        <v>2787</v>
      </c>
      <c r="G23" s="0" t="s">
        <v>1547</v>
      </c>
    </row>
    <row customHeight="1" ht="11.25">
      <c r="A24" s="373" t="s">
        <v>16</v>
      </c>
      <c r="B24" s="0" t="s">
        <v>2828</v>
      </c>
      <c r="C24" s="0" t="s">
        <v>2829</v>
      </c>
      <c r="D24" s="0" t="s">
        <v>2828</v>
      </c>
      <c r="E24" s="0" t="s">
        <v>2829</v>
      </c>
      <c r="F24" s="0" t="s">
        <v>2784</v>
      </c>
      <c r="G24" s="0" t="s">
        <v>1555</v>
      </c>
    </row>
    <row customHeight="1" ht="11.25">
      <c r="A25" s="373" t="s">
        <v>16</v>
      </c>
      <c r="B25" s="0" t="s">
        <v>2828</v>
      </c>
      <c r="C25" s="0" t="s">
        <v>2829</v>
      </c>
      <c r="D25" s="0" t="s">
        <v>2830</v>
      </c>
      <c r="E25" s="0" t="s">
        <v>2831</v>
      </c>
      <c r="F25" s="0" t="s">
        <v>2787</v>
      </c>
      <c r="G25" s="0" t="s">
        <v>1562</v>
      </c>
    </row>
    <row customHeight="1" ht="11.25">
      <c r="A26" s="373" t="s">
        <v>16</v>
      </c>
      <c r="B26" s="0" t="s">
        <v>2828</v>
      </c>
      <c r="C26" s="0" t="s">
        <v>2829</v>
      </c>
      <c r="D26" s="0" t="s">
        <v>2832</v>
      </c>
      <c r="E26" s="0" t="s">
        <v>2833</v>
      </c>
      <c r="F26" s="0" t="s">
        <v>2787</v>
      </c>
      <c r="G26" s="0" t="s">
        <v>1566</v>
      </c>
    </row>
    <row customHeight="1" ht="11.25">
      <c r="A27" s="373" t="s">
        <v>16</v>
      </c>
      <c r="B27" s="0" t="s">
        <v>2828</v>
      </c>
      <c r="C27" s="0" t="s">
        <v>2829</v>
      </c>
      <c r="D27" s="0" t="s">
        <v>2834</v>
      </c>
      <c r="E27" s="0" t="s">
        <v>2835</v>
      </c>
      <c r="F27" s="0" t="s">
        <v>2787</v>
      </c>
      <c r="G27" s="0" t="s">
        <v>1571</v>
      </c>
    </row>
    <row customHeight="1" ht="11.25">
      <c r="A28" s="373" t="s">
        <v>16</v>
      </c>
      <c r="B28" s="0" t="s">
        <v>2828</v>
      </c>
      <c r="C28" s="0" t="s">
        <v>2829</v>
      </c>
      <c r="D28" s="0" t="s">
        <v>2836</v>
      </c>
      <c r="E28" s="0" t="s">
        <v>2837</v>
      </c>
      <c r="F28" s="0" t="s">
        <v>2787</v>
      </c>
      <c r="G28" s="0" t="s">
        <v>1579</v>
      </c>
    </row>
    <row customHeight="1" ht="11.25">
      <c r="A29" s="373" t="s">
        <v>16</v>
      </c>
      <c r="B29" s="0" t="s">
        <v>2828</v>
      </c>
      <c r="C29" s="0" t="s">
        <v>2829</v>
      </c>
      <c r="D29" s="0" t="s">
        <v>2838</v>
      </c>
      <c r="E29" s="0" t="s">
        <v>2839</v>
      </c>
      <c r="F29" s="0" t="s">
        <v>2787</v>
      </c>
      <c r="G29" s="0" t="s">
        <v>1581</v>
      </c>
    </row>
    <row customHeight="1" ht="11.25">
      <c r="A30" s="373" t="s">
        <v>16</v>
      </c>
      <c r="B30" s="0" t="s">
        <v>2828</v>
      </c>
      <c r="C30" s="0" t="s">
        <v>2829</v>
      </c>
      <c r="D30" s="0" t="s">
        <v>2840</v>
      </c>
      <c r="E30" s="0" t="s">
        <v>2841</v>
      </c>
      <c r="F30" s="0" t="s">
        <v>2787</v>
      </c>
      <c r="G30" s="0" t="s">
        <v>1584</v>
      </c>
    </row>
    <row customHeight="1" ht="11.25">
      <c r="A31" s="373" t="s">
        <v>16</v>
      </c>
      <c r="B31" s="0" t="s">
        <v>2828</v>
      </c>
      <c r="C31" s="0" t="s">
        <v>2829</v>
      </c>
      <c r="D31" s="0" t="s">
        <v>2842</v>
      </c>
      <c r="E31" s="0" t="s">
        <v>2843</v>
      </c>
      <c r="F31" s="0" t="s">
        <v>2787</v>
      </c>
      <c r="G31" s="0" t="s">
        <v>1590</v>
      </c>
    </row>
    <row customHeight="1" ht="11.25">
      <c r="A32" s="373" t="s">
        <v>16</v>
      </c>
      <c r="B32" s="0" t="s">
        <v>2828</v>
      </c>
      <c r="C32" s="0" t="s">
        <v>2829</v>
      </c>
      <c r="D32" s="0" t="s">
        <v>2844</v>
      </c>
      <c r="E32" s="0" t="s">
        <v>2845</v>
      </c>
      <c r="F32" s="0" t="s">
        <v>2787</v>
      </c>
      <c r="G32" s="0" t="s">
        <v>1592</v>
      </c>
    </row>
    <row customHeight="1" ht="11.25">
      <c r="A33" s="373" t="s">
        <v>16</v>
      </c>
      <c r="B33" s="0" t="s">
        <v>2828</v>
      </c>
      <c r="C33" s="0" t="s">
        <v>2829</v>
      </c>
      <c r="D33" s="0" t="s">
        <v>2846</v>
      </c>
      <c r="E33" s="0" t="s">
        <v>2847</v>
      </c>
      <c r="F33" s="0" t="s">
        <v>2787</v>
      </c>
      <c r="G33" s="0" t="s">
        <v>1594</v>
      </c>
    </row>
    <row customHeight="1" ht="11.25">
      <c r="A34" s="373" t="s">
        <v>16</v>
      </c>
      <c r="B34" s="0" t="s">
        <v>2828</v>
      </c>
      <c r="C34" s="0" t="s">
        <v>2829</v>
      </c>
      <c r="D34" s="0" t="s">
        <v>2848</v>
      </c>
      <c r="E34" s="0" t="s">
        <v>2849</v>
      </c>
      <c r="F34" s="0" t="s">
        <v>2787</v>
      </c>
      <c r="G34" s="0" t="s">
        <v>1596</v>
      </c>
    </row>
    <row customHeight="1" ht="11.25">
      <c r="A35" s="373" t="s">
        <v>16</v>
      </c>
      <c r="B35" s="0" t="s">
        <v>2828</v>
      </c>
      <c r="C35" s="0" t="s">
        <v>2829</v>
      </c>
      <c r="D35" s="0" t="s">
        <v>2850</v>
      </c>
      <c r="E35" s="0" t="s">
        <v>2851</v>
      </c>
      <c r="F35" s="0" t="s">
        <v>2787</v>
      </c>
      <c r="G35" s="0" t="s">
        <v>1601</v>
      </c>
    </row>
    <row customHeight="1" ht="11.25">
      <c r="A36" s="373" t="s">
        <v>16</v>
      </c>
      <c r="B36" s="0" t="s">
        <v>2852</v>
      </c>
      <c r="C36" s="0" t="s">
        <v>2853</v>
      </c>
      <c r="D36" s="0" t="s">
        <v>2852</v>
      </c>
      <c r="E36" s="0" t="s">
        <v>2853</v>
      </c>
      <c r="F36" s="0" t="s">
        <v>2784</v>
      </c>
      <c r="G36" s="0" t="s">
        <v>1606</v>
      </c>
    </row>
    <row customHeight="1" ht="11.25">
      <c r="A37" s="373" t="s">
        <v>16</v>
      </c>
      <c r="B37" s="0" t="s">
        <v>2852</v>
      </c>
      <c r="C37" s="0" t="s">
        <v>2853</v>
      </c>
      <c r="D37" s="0" t="s">
        <v>2854</v>
      </c>
      <c r="E37" s="0" t="s">
        <v>2855</v>
      </c>
      <c r="F37" s="0" t="s">
        <v>2787</v>
      </c>
      <c r="G37" s="0" t="s">
        <v>1610</v>
      </c>
    </row>
    <row customHeight="1" ht="11.25">
      <c r="A38" s="373" t="s">
        <v>16</v>
      </c>
      <c r="B38" s="0" t="s">
        <v>2852</v>
      </c>
      <c r="C38" s="0" t="s">
        <v>2853</v>
      </c>
      <c r="D38" s="0" t="s">
        <v>2856</v>
      </c>
      <c r="E38" s="0" t="s">
        <v>2857</v>
      </c>
      <c r="F38" s="0" t="s">
        <v>2787</v>
      </c>
      <c r="G38" s="0" t="s">
        <v>1618</v>
      </c>
    </row>
    <row customHeight="1" ht="11.25">
      <c r="A39" s="373" t="s">
        <v>16</v>
      </c>
      <c r="B39" s="0" t="s">
        <v>2852</v>
      </c>
      <c r="C39" s="0" t="s">
        <v>2853</v>
      </c>
      <c r="D39" s="0" t="s">
        <v>2858</v>
      </c>
      <c r="E39" s="0" t="s">
        <v>2859</v>
      </c>
      <c r="F39" s="0" t="s">
        <v>2787</v>
      </c>
      <c r="G39" s="0" t="s">
        <v>1624</v>
      </c>
    </row>
    <row customHeight="1" ht="11.25">
      <c r="A40" s="373" t="s">
        <v>16</v>
      </c>
      <c r="B40" s="0" t="s">
        <v>2852</v>
      </c>
      <c r="C40" s="0" t="s">
        <v>2853</v>
      </c>
      <c r="D40" s="0" t="s">
        <v>2860</v>
      </c>
      <c r="E40" s="0" t="s">
        <v>2861</v>
      </c>
      <c r="F40" s="0" t="s">
        <v>2787</v>
      </c>
      <c r="G40" s="0" t="s">
        <v>1629</v>
      </c>
    </row>
    <row customHeight="1" ht="11.25">
      <c r="A41" s="373" t="s">
        <v>16</v>
      </c>
      <c r="B41" s="0" t="s">
        <v>2852</v>
      </c>
      <c r="C41" s="0" t="s">
        <v>2853</v>
      </c>
      <c r="D41" s="0" t="s">
        <v>2862</v>
      </c>
      <c r="E41" s="0" t="s">
        <v>2863</v>
      </c>
      <c r="F41" s="0" t="s">
        <v>2787</v>
      </c>
      <c r="G41" s="0" t="s">
        <v>1633</v>
      </c>
    </row>
    <row customHeight="1" ht="11.25">
      <c r="A42" s="373" t="s">
        <v>16</v>
      </c>
      <c r="B42" s="0" t="s">
        <v>2852</v>
      </c>
      <c r="C42" s="0" t="s">
        <v>2853</v>
      </c>
      <c r="D42" s="0" t="s">
        <v>2864</v>
      </c>
      <c r="E42" s="0" t="s">
        <v>2865</v>
      </c>
      <c r="F42" s="0" t="s">
        <v>2787</v>
      </c>
      <c r="G42" s="0" t="s">
        <v>1636</v>
      </c>
    </row>
    <row customHeight="1" ht="11.25">
      <c r="A43" s="373" t="s">
        <v>16</v>
      </c>
      <c r="B43" s="0" t="s">
        <v>2852</v>
      </c>
      <c r="C43" s="0" t="s">
        <v>2853</v>
      </c>
      <c r="D43" s="0" t="s">
        <v>2866</v>
      </c>
      <c r="E43" s="0" t="s">
        <v>2867</v>
      </c>
      <c r="F43" s="0" t="s">
        <v>2787</v>
      </c>
      <c r="G43" s="0" t="s">
        <v>1643</v>
      </c>
    </row>
    <row customHeight="1" ht="11.25">
      <c r="A44" s="373" t="s">
        <v>16</v>
      </c>
      <c r="B44" s="0" t="s">
        <v>2852</v>
      </c>
      <c r="C44" s="0" t="s">
        <v>2853</v>
      </c>
      <c r="D44" s="0" t="s">
        <v>2868</v>
      </c>
      <c r="E44" s="0" t="s">
        <v>2869</v>
      </c>
      <c r="F44" s="0" t="s">
        <v>2787</v>
      </c>
      <c r="G44" s="0" t="s">
        <v>1652</v>
      </c>
    </row>
    <row customHeight="1" ht="11.25">
      <c r="A45" s="373" t="s">
        <v>16</v>
      </c>
      <c r="B45" s="0" t="s">
        <v>2852</v>
      </c>
      <c r="C45" s="0" t="s">
        <v>2853</v>
      </c>
      <c r="D45" s="0" t="s">
        <v>2870</v>
      </c>
      <c r="E45" s="0" t="s">
        <v>2871</v>
      </c>
      <c r="F45" s="0" t="s">
        <v>2787</v>
      </c>
      <c r="G45" s="0" t="s">
        <v>1657</v>
      </c>
    </row>
    <row customHeight="1" ht="11.25">
      <c r="A46" s="373" t="s">
        <v>16</v>
      </c>
      <c r="B46" s="0" t="s">
        <v>2872</v>
      </c>
      <c r="C46" s="0" t="s">
        <v>2873</v>
      </c>
      <c r="D46" s="0" t="s">
        <v>2874</v>
      </c>
      <c r="E46" s="0" t="s">
        <v>2875</v>
      </c>
      <c r="F46" s="0" t="s">
        <v>2787</v>
      </c>
      <c r="G46" s="0" t="s">
        <v>1661</v>
      </c>
    </row>
    <row customHeight="1" ht="11.25">
      <c r="A47" s="373" t="s">
        <v>16</v>
      </c>
      <c r="B47" s="0" t="s">
        <v>2872</v>
      </c>
      <c r="C47" s="0" t="s">
        <v>2873</v>
      </c>
      <c r="D47" s="0" t="s">
        <v>2876</v>
      </c>
      <c r="E47" s="0" t="s">
        <v>2877</v>
      </c>
      <c r="F47" s="0" t="s">
        <v>2787</v>
      </c>
      <c r="G47" s="0" t="s">
        <v>1667</v>
      </c>
    </row>
    <row customHeight="1" ht="11.25">
      <c r="A48" s="373" t="s">
        <v>16</v>
      </c>
      <c r="B48" s="0" t="s">
        <v>2872</v>
      </c>
      <c r="C48" s="0" t="s">
        <v>2873</v>
      </c>
      <c r="D48" s="0" t="s">
        <v>2872</v>
      </c>
      <c r="E48" s="0" t="s">
        <v>2873</v>
      </c>
      <c r="F48" s="0" t="s">
        <v>2784</v>
      </c>
      <c r="G48" s="0" t="s">
        <v>1672</v>
      </c>
    </row>
    <row customHeight="1" ht="11.25">
      <c r="A49" s="373" t="s">
        <v>16</v>
      </c>
      <c r="B49" s="0" t="s">
        <v>2872</v>
      </c>
      <c r="C49" s="0" t="s">
        <v>2873</v>
      </c>
      <c r="D49" s="0" t="s">
        <v>2878</v>
      </c>
      <c r="E49" s="0" t="s">
        <v>2879</v>
      </c>
      <c r="F49" s="0" t="s">
        <v>2787</v>
      </c>
      <c r="G49" s="0" t="s">
        <v>1675</v>
      </c>
    </row>
    <row customHeight="1" ht="11.25">
      <c r="A50" s="373" t="s">
        <v>16</v>
      </c>
      <c r="B50" s="0" t="s">
        <v>2872</v>
      </c>
      <c r="C50" s="0" t="s">
        <v>2873</v>
      </c>
      <c r="D50" s="0" t="s">
        <v>2880</v>
      </c>
      <c r="E50" s="0" t="s">
        <v>2881</v>
      </c>
      <c r="F50" s="0" t="s">
        <v>2787</v>
      </c>
      <c r="G50" s="0" t="s">
        <v>1678</v>
      </c>
    </row>
    <row customHeight="1" ht="11.25">
      <c r="A51" s="373" t="s">
        <v>16</v>
      </c>
      <c r="B51" s="0" t="s">
        <v>2872</v>
      </c>
      <c r="C51" s="0" t="s">
        <v>2873</v>
      </c>
      <c r="D51" s="0" t="s">
        <v>2882</v>
      </c>
      <c r="E51" s="0" t="s">
        <v>2883</v>
      </c>
      <c r="F51" s="0" t="s">
        <v>2787</v>
      </c>
      <c r="G51" s="0" t="s">
        <v>1683</v>
      </c>
    </row>
    <row customHeight="1" ht="11.25">
      <c r="A52" s="373" t="s">
        <v>16</v>
      </c>
      <c r="B52" s="0" t="s">
        <v>2872</v>
      </c>
      <c r="C52" s="0" t="s">
        <v>2873</v>
      </c>
      <c r="D52" s="0" t="s">
        <v>2884</v>
      </c>
      <c r="E52" s="0" t="s">
        <v>2885</v>
      </c>
      <c r="F52" s="0" t="s">
        <v>2787</v>
      </c>
      <c r="G52" s="0" t="s">
        <v>1687</v>
      </c>
    </row>
    <row customHeight="1" ht="11.25">
      <c r="A53" s="373" t="s">
        <v>16</v>
      </c>
      <c r="B53" s="0" t="s">
        <v>2872</v>
      </c>
      <c r="C53" s="0" t="s">
        <v>2873</v>
      </c>
      <c r="D53" s="0" t="s">
        <v>2886</v>
      </c>
      <c r="E53" s="0" t="s">
        <v>2887</v>
      </c>
      <c r="F53" s="0" t="s">
        <v>2787</v>
      </c>
      <c r="G53" s="0" t="s">
        <v>1689</v>
      </c>
    </row>
    <row customHeight="1" ht="11.25">
      <c r="A54" s="373" t="s">
        <v>16</v>
      </c>
      <c r="B54" s="0" t="s">
        <v>2872</v>
      </c>
      <c r="C54" s="0" t="s">
        <v>2873</v>
      </c>
      <c r="D54" s="0" t="s">
        <v>2888</v>
      </c>
      <c r="E54" s="0" t="s">
        <v>2889</v>
      </c>
      <c r="F54" s="0" t="s">
        <v>2787</v>
      </c>
      <c r="G54" s="0" t="s">
        <v>1692</v>
      </c>
    </row>
    <row customHeight="1" ht="11.25">
      <c r="A55" s="373" t="s">
        <v>16</v>
      </c>
      <c r="B55" s="0" t="s">
        <v>2872</v>
      </c>
      <c r="C55" s="0" t="s">
        <v>2873</v>
      </c>
      <c r="D55" s="0" t="s">
        <v>2890</v>
      </c>
      <c r="E55" s="0" t="s">
        <v>2891</v>
      </c>
      <c r="F55" s="0" t="s">
        <v>2787</v>
      </c>
      <c r="G55" s="0" t="s">
        <v>1696</v>
      </c>
    </row>
    <row customHeight="1" ht="11.25">
      <c r="A56" s="373" t="s">
        <v>16</v>
      </c>
      <c r="B56" s="0" t="s">
        <v>2872</v>
      </c>
      <c r="C56" s="0" t="s">
        <v>2873</v>
      </c>
      <c r="D56" s="0" t="s">
        <v>2892</v>
      </c>
      <c r="E56" s="0" t="s">
        <v>2893</v>
      </c>
      <c r="F56" s="0" t="s">
        <v>2787</v>
      </c>
      <c r="G56" s="0" t="s">
        <v>1699</v>
      </c>
    </row>
    <row customHeight="1" ht="11.25">
      <c r="A57" s="373" t="s">
        <v>16</v>
      </c>
      <c r="B57" s="0" t="s">
        <v>2872</v>
      </c>
      <c r="C57" s="0" t="s">
        <v>2873</v>
      </c>
      <c r="D57" s="0" t="s">
        <v>2894</v>
      </c>
      <c r="E57" s="0" t="s">
        <v>2895</v>
      </c>
      <c r="F57" s="0" t="s">
        <v>2787</v>
      </c>
      <c r="G57" s="0" t="s">
        <v>1702</v>
      </c>
    </row>
    <row customHeight="1" ht="11.25">
      <c r="A58" s="373" t="s">
        <v>16</v>
      </c>
      <c r="B58" s="0" t="s">
        <v>2872</v>
      </c>
      <c r="C58" s="0" t="s">
        <v>2873</v>
      </c>
      <c r="D58" s="0" t="s">
        <v>2896</v>
      </c>
      <c r="E58" s="0" t="s">
        <v>2897</v>
      </c>
      <c r="F58" s="0" t="s">
        <v>2787</v>
      </c>
      <c r="G58" s="0" t="s">
        <v>1705</v>
      </c>
    </row>
    <row customHeight="1" ht="11.25">
      <c r="A59" s="373" t="s">
        <v>16</v>
      </c>
      <c r="B59" s="0" t="s">
        <v>2872</v>
      </c>
      <c r="C59" s="0" t="s">
        <v>2873</v>
      </c>
      <c r="D59" s="0" t="s">
        <v>2898</v>
      </c>
      <c r="E59" s="0" t="s">
        <v>2899</v>
      </c>
      <c r="F59" s="0" t="s">
        <v>2787</v>
      </c>
      <c r="G59" s="0" t="s">
        <v>1709</v>
      </c>
    </row>
    <row customHeight="1" ht="11.25">
      <c r="A60" s="373" t="s">
        <v>16</v>
      </c>
      <c r="B60" s="0" t="s">
        <v>2872</v>
      </c>
      <c r="C60" s="0" t="s">
        <v>2873</v>
      </c>
      <c r="D60" s="0" t="s">
        <v>2900</v>
      </c>
      <c r="E60" s="0" t="s">
        <v>2901</v>
      </c>
      <c r="F60" s="0" t="s">
        <v>2787</v>
      </c>
      <c r="G60" s="0" t="s">
        <v>1712</v>
      </c>
    </row>
    <row customHeight="1" ht="11.25">
      <c r="A61" s="373" t="s">
        <v>16</v>
      </c>
      <c r="B61" s="0" t="s">
        <v>2872</v>
      </c>
      <c r="C61" s="0" t="s">
        <v>2873</v>
      </c>
      <c r="D61" s="0" t="s">
        <v>2902</v>
      </c>
      <c r="E61" s="0" t="s">
        <v>2903</v>
      </c>
      <c r="F61" s="0" t="s">
        <v>2787</v>
      </c>
      <c r="G61" s="0" t="s">
        <v>2904</v>
      </c>
    </row>
    <row customHeight="1" ht="11.25">
      <c r="A62" s="373" t="s">
        <v>16</v>
      </c>
      <c r="B62" s="0" t="s">
        <v>2872</v>
      </c>
      <c r="C62" s="0" t="s">
        <v>2873</v>
      </c>
      <c r="D62" s="0" t="s">
        <v>2905</v>
      </c>
      <c r="E62" s="0" t="s">
        <v>2906</v>
      </c>
      <c r="F62" s="0" t="s">
        <v>2787</v>
      </c>
      <c r="G62" s="0" t="s">
        <v>2907</v>
      </c>
    </row>
    <row customHeight="1" ht="11.25">
      <c r="A63" s="373" t="s">
        <v>16</v>
      </c>
      <c r="B63" s="0" t="s">
        <v>2872</v>
      </c>
      <c r="C63" s="0" t="s">
        <v>2873</v>
      </c>
      <c r="D63" s="0" t="s">
        <v>2908</v>
      </c>
      <c r="E63" s="0" t="s">
        <v>2909</v>
      </c>
      <c r="F63" s="0" t="s">
        <v>2787</v>
      </c>
      <c r="G63" s="0" t="s">
        <v>2910</v>
      </c>
    </row>
    <row customHeight="1" ht="11.25">
      <c r="A64" s="373" t="s">
        <v>16</v>
      </c>
      <c r="B64" s="0" t="s">
        <v>2872</v>
      </c>
      <c r="C64" s="0" t="s">
        <v>2873</v>
      </c>
      <c r="D64" s="0" t="s">
        <v>2911</v>
      </c>
      <c r="E64" s="0" t="s">
        <v>2912</v>
      </c>
      <c r="F64" s="0" t="s">
        <v>2787</v>
      </c>
      <c r="G64" s="0" t="s">
        <v>2913</v>
      </c>
    </row>
    <row customHeight="1" ht="11.25">
      <c r="A65" s="373" t="s">
        <v>16</v>
      </c>
      <c r="B65" s="0" t="s">
        <v>2872</v>
      </c>
      <c r="C65" s="0" t="s">
        <v>2873</v>
      </c>
      <c r="D65" s="0" t="s">
        <v>2914</v>
      </c>
      <c r="E65" s="0" t="s">
        <v>2915</v>
      </c>
      <c r="F65" s="0" t="s">
        <v>2787</v>
      </c>
      <c r="G65" s="0" t="s">
        <v>2916</v>
      </c>
    </row>
    <row customHeight="1" ht="11.25">
      <c r="A66" s="373" t="s">
        <v>16</v>
      </c>
      <c r="B66" s="0" t="s">
        <v>2917</v>
      </c>
      <c r="C66" s="0" t="s">
        <v>2918</v>
      </c>
      <c r="D66" s="0" t="s">
        <v>2919</v>
      </c>
      <c r="E66" s="0" t="s">
        <v>2920</v>
      </c>
      <c r="F66" s="0" t="s">
        <v>2787</v>
      </c>
      <c r="G66" s="0" t="s">
        <v>2921</v>
      </c>
    </row>
    <row customHeight="1" ht="11.25">
      <c r="A67" s="373" t="s">
        <v>16</v>
      </c>
      <c r="B67" s="0" t="s">
        <v>2917</v>
      </c>
      <c r="C67" s="0" t="s">
        <v>2918</v>
      </c>
      <c r="D67" s="0" t="s">
        <v>2922</v>
      </c>
      <c r="E67" s="0" t="s">
        <v>2923</v>
      </c>
      <c r="F67" s="0" t="s">
        <v>2787</v>
      </c>
      <c r="G67" s="0" t="s">
        <v>2029</v>
      </c>
    </row>
    <row customHeight="1" ht="11.25">
      <c r="A68" s="373" t="s">
        <v>16</v>
      </c>
      <c r="B68" s="0" t="s">
        <v>2917</v>
      </c>
      <c r="C68" s="0" t="s">
        <v>2918</v>
      </c>
      <c r="D68" s="0" t="s">
        <v>2917</v>
      </c>
      <c r="E68" s="0" t="s">
        <v>2918</v>
      </c>
      <c r="F68" s="0" t="s">
        <v>2784</v>
      </c>
      <c r="G68" s="0" t="s">
        <v>2924</v>
      </c>
    </row>
    <row customHeight="1" ht="11.25">
      <c r="A69" s="373" t="s">
        <v>16</v>
      </c>
      <c r="B69" s="0" t="s">
        <v>2917</v>
      </c>
      <c r="C69" s="0" t="s">
        <v>2918</v>
      </c>
      <c r="D69" s="0" t="s">
        <v>2925</v>
      </c>
      <c r="E69" s="0" t="s">
        <v>2926</v>
      </c>
      <c r="F69" s="0" t="s">
        <v>2787</v>
      </c>
      <c r="G69" s="0" t="s">
        <v>2232</v>
      </c>
    </row>
    <row customHeight="1" ht="11.25">
      <c r="A70" s="373" t="s">
        <v>16</v>
      </c>
      <c r="B70" s="0" t="s">
        <v>2917</v>
      </c>
      <c r="C70" s="0" t="s">
        <v>2918</v>
      </c>
      <c r="D70" s="0" t="s">
        <v>2927</v>
      </c>
      <c r="E70" s="0" t="s">
        <v>2928</v>
      </c>
      <c r="F70" s="0" t="s">
        <v>2787</v>
      </c>
      <c r="G70" s="0" t="s">
        <v>2929</v>
      </c>
    </row>
    <row customHeight="1" ht="11.25">
      <c r="A71" s="373" t="s">
        <v>16</v>
      </c>
      <c r="B71" s="0" t="s">
        <v>2917</v>
      </c>
      <c r="C71" s="0" t="s">
        <v>2918</v>
      </c>
      <c r="D71" s="0" t="s">
        <v>2930</v>
      </c>
      <c r="E71" s="0" t="s">
        <v>2931</v>
      </c>
      <c r="F71" s="0" t="s">
        <v>2787</v>
      </c>
      <c r="G71" s="0" t="s">
        <v>2932</v>
      </c>
    </row>
    <row customHeight="1" ht="11.25">
      <c r="A72" s="373" t="s">
        <v>16</v>
      </c>
      <c r="B72" s="0" t="s">
        <v>2917</v>
      </c>
      <c r="C72" s="0" t="s">
        <v>2918</v>
      </c>
      <c r="D72" s="0" t="s">
        <v>2933</v>
      </c>
      <c r="E72" s="0" t="s">
        <v>2934</v>
      </c>
      <c r="F72" s="0" t="s">
        <v>2787</v>
      </c>
      <c r="G72" s="0" t="s">
        <v>2935</v>
      </c>
    </row>
    <row customHeight="1" ht="11.25">
      <c r="A73" s="373" t="s">
        <v>16</v>
      </c>
      <c r="B73" s="0" t="s">
        <v>2917</v>
      </c>
      <c r="C73" s="0" t="s">
        <v>2918</v>
      </c>
      <c r="D73" s="0" t="s">
        <v>2936</v>
      </c>
      <c r="E73" s="0" t="s">
        <v>2937</v>
      </c>
      <c r="F73" s="0" t="s">
        <v>2787</v>
      </c>
      <c r="G73" s="0" t="s">
        <v>2938</v>
      </c>
    </row>
    <row customHeight="1" ht="11.25">
      <c r="A74" s="373" t="s">
        <v>16</v>
      </c>
      <c r="B74" s="0" t="s">
        <v>2917</v>
      </c>
      <c r="C74" s="0" t="s">
        <v>2918</v>
      </c>
      <c r="D74" s="0" t="s">
        <v>2939</v>
      </c>
      <c r="E74" s="0" t="s">
        <v>2940</v>
      </c>
      <c r="F74" s="0" t="s">
        <v>2787</v>
      </c>
      <c r="G74" s="0" t="s">
        <v>2941</v>
      </c>
    </row>
    <row customHeight="1" ht="11.25">
      <c r="A75" s="373" t="s">
        <v>16</v>
      </c>
      <c r="B75" s="0" t="s">
        <v>2917</v>
      </c>
      <c r="C75" s="0" t="s">
        <v>2918</v>
      </c>
      <c r="D75" s="0" t="s">
        <v>2942</v>
      </c>
      <c r="E75" s="0" t="s">
        <v>2943</v>
      </c>
      <c r="F75" s="0" t="s">
        <v>2787</v>
      </c>
      <c r="G75" s="0" t="s">
        <v>2944</v>
      </c>
    </row>
    <row customHeight="1" ht="11.25">
      <c r="A76" s="373" t="s">
        <v>16</v>
      </c>
      <c r="B76" s="0" t="s">
        <v>2917</v>
      </c>
      <c r="C76" s="0" t="s">
        <v>2918</v>
      </c>
      <c r="D76" s="0" t="s">
        <v>2945</v>
      </c>
      <c r="E76" s="0" t="s">
        <v>2946</v>
      </c>
      <c r="F76" s="0" t="s">
        <v>2787</v>
      </c>
      <c r="G76" s="0" t="s">
        <v>2947</v>
      </c>
    </row>
    <row customHeight="1" ht="11.25">
      <c r="A77" s="373" t="s">
        <v>16</v>
      </c>
      <c r="B77" s="0" t="s">
        <v>2917</v>
      </c>
      <c r="C77" s="0" t="s">
        <v>2918</v>
      </c>
      <c r="D77" s="0" t="s">
        <v>2948</v>
      </c>
      <c r="E77" s="0" t="s">
        <v>2949</v>
      </c>
      <c r="F77" s="0" t="s">
        <v>2787</v>
      </c>
      <c r="G77" s="0" t="s">
        <v>2950</v>
      </c>
    </row>
    <row customHeight="1" ht="11.25">
      <c r="A78" s="373" t="s">
        <v>16</v>
      </c>
      <c r="B78" s="0" t="s">
        <v>2917</v>
      </c>
      <c r="C78" s="0" t="s">
        <v>2918</v>
      </c>
      <c r="D78" s="0" t="s">
        <v>2951</v>
      </c>
      <c r="E78" s="0" t="s">
        <v>2952</v>
      </c>
      <c r="F78" s="0" t="s">
        <v>2787</v>
      </c>
      <c r="G78" s="0" t="s">
        <v>2953</v>
      </c>
    </row>
    <row customHeight="1" ht="11.25">
      <c r="A79" s="373" t="s">
        <v>16</v>
      </c>
      <c r="B79" s="0" t="s">
        <v>2917</v>
      </c>
      <c r="C79" s="0" t="s">
        <v>2918</v>
      </c>
      <c r="D79" s="0" t="s">
        <v>2954</v>
      </c>
      <c r="E79" s="0" t="s">
        <v>2955</v>
      </c>
      <c r="F79" s="0" t="s">
        <v>2787</v>
      </c>
      <c r="G79" s="0" t="s">
        <v>2956</v>
      </c>
    </row>
    <row customHeight="1" ht="11.25">
      <c r="A80" s="373" t="s">
        <v>16</v>
      </c>
      <c r="B80" s="0" t="s">
        <v>2917</v>
      </c>
      <c r="C80" s="0" t="s">
        <v>2918</v>
      </c>
      <c r="D80" s="0" t="s">
        <v>2957</v>
      </c>
      <c r="E80" s="0" t="s">
        <v>2958</v>
      </c>
      <c r="F80" s="0" t="s">
        <v>2787</v>
      </c>
      <c r="G80" s="0" t="s">
        <v>2959</v>
      </c>
    </row>
    <row customHeight="1" ht="11.25">
      <c r="A81" s="373" t="s">
        <v>16</v>
      </c>
      <c r="B81" s="0" t="s">
        <v>2960</v>
      </c>
      <c r="C81" s="0" t="s">
        <v>2961</v>
      </c>
      <c r="D81" s="0" t="s">
        <v>2960</v>
      </c>
      <c r="E81" s="0" t="s">
        <v>2961</v>
      </c>
      <c r="F81" s="0" t="s">
        <v>2962</v>
      </c>
      <c r="G81" s="0" t="s">
        <v>2963</v>
      </c>
    </row>
    <row customHeight="1" ht="11.25">
      <c r="A82" s="373" t="s">
        <v>16</v>
      </c>
      <c r="B82" s="0" t="s">
        <v>2964</v>
      </c>
      <c r="C82" s="0" t="s">
        <v>2965</v>
      </c>
      <c r="D82" s="0" t="s">
        <v>2964</v>
      </c>
      <c r="E82" s="0" t="s">
        <v>2965</v>
      </c>
      <c r="F82" s="0" t="s">
        <v>2962</v>
      </c>
      <c r="G82" s="0" t="s">
        <v>2966</v>
      </c>
    </row>
    <row customHeight="1" ht="11.25">
      <c r="A83" s="373" t="s">
        <v>16</v>
      </c>
      <c r="B83" s="0" t="s">
        <v>2967</v>
      </c>
      <c r="C83" s="0" t="s">
        <v>2968</v>
      </c>
      <c r="D83" s="0" t="s">
        <v>2969</v>
      </c>
      <c r="E83" s="0" t="s">
        <v>2970</v>
      </c>
      <c r="F83" s="0" t="s">
        <v>2787</v>
      </c>
      <c r="G83" s="0" t="s">
        <v>2971</v>
      </c>
    </row>
    <row customHeight="1" ht="11.25">
      <c r="A84" s="373" t="s">
        <v>16</v>
      </c>
      <c r="B84" s="0" t="s">
        <v>2967</v>
      </c>
      <c r="C84" s="0" t="s">
        <v>2968</v>
      </c>
      <c r="D84" s="0" t="s">
        <v>2972</v>
      </c>
      <c r="E84" s="0" t="s">
        <v>2973</v>
      </c>
      <c r="F84" s="0" t="s">
        <v>2787</v>
      </c>
      <c r="G84" s="0" t="s">
        <v>2974</v>
      </c>
    </row>
    <row customHeight="1" ht="11.25">
      <c r="A85" s="373" t="s">
        <v>16</v>
      </c>
      <c r="B85" s="0" t="s">
        <v>2967</v>
      </c>
      <c r="C85" s="0" t="s">
        <v>2968</v>
      </c>
      <c r="D85" s="0" t="s">
        <v>2975</v>
      </c>
      <c r="E85" s="0" t="s">
        <v>2976</v>
      </c>
      <c r="F85" s="0" t="s">
        <v>2787</v>
      </c>
      <c r="G85" s="0" t="s">
        <v>2977</v>
      </c>
    </row>
    <row customHeight="1" ht="11.25">
      <c r="A86" s="373" t="s">
        <v>16</v>
      </c>
      <c r="B86" s="0" t="s">
        <v>2967</v>
      </c>
      <c r="C86" s="0" t="s">
        <v>2968</v>
      </c>
      <c r="D86" s="0" t="s">
        <v>2978</v>
      </c>
      <c r="E86" s="0" t="s">
        <v>2979</v>
      </c>
      <c r="F86" s="0" t="s">
        <v>2787</v>
      </c>
      <c r="G86" s="0" t="s">
        <v>2980</v>
      </c>
    </row>
    <row customHeight="1" ht="11.25">
      <c r="A87" s="373" t="s">
        <v>16</v>
      </c>
      <c r="B87" s="0" t="s">
        <v>2967</v>
      </c>
      <c r="C87" s="0" t="s">
        <v>2968</v>
      </c>
      <c r="D87" s="0" t="s">
        <v>2981</v>
      </c>
      <c r="E87" s="0" t="s">
        <v>2982</v>
      </c>
      <c r="F87" s="0" t="s">
        <v>2787</v>
      </c>
      <c r="G87" s="0" t="s">
        <v>2983</v>
      </c>
    </row>
    <row customHeight="1" ht="11.25">
      <c r="A88" s="373" t="s">
        <v>16</v>
      </c>
      <c r="B88" s="0" t="s">
        <v>2967</v>
      </c>
      <c r="C88" s="0" t="s">
        <v>2968</v>
      </c>
      <c r="D88" s="0" t="s">
        <v>2984</v>
      </c>
      <c r="E88" s="0" t="s">
        <v>2985</v>
      </c>
      <c r="F88" s="0" t="s">
        <v>2787</v>
      </c>
      <c r="G88" s="0" t="s">
        <v>2986</v>
      </c>
    </row>
    <row customHeight="1" ht="11.25">
      <c r="A89" s="373" t="s">
        <v>16</v>
      </c>
      <c r="B89" s="0" t="s">
        <v>2967</v>
      </c>
      <c r="C89" s="0" t="s">
        <v>2968</v>
      </c>
      <c r="D89" s="0" t="s">
        <v>2967</v>
      </c>
      <c r="E89" s="0" t="s">
        <v>2968</v>
      </c>
      <c r="F89" s="0" t="s">
        <v>2784</v>
      </c>
      <c r="G89" s="0" t="s">
        <v>2987</v>
      </c>
    </row>
    <row customHeight="1" ht="11.25">
      <c r="A90" s="373" t="s">
        <v>16</v>
      </c>
      <c r="B90" s="0" t="s">
        <v>2967</v>
      </c>
      <c r="C90" s="0" t="s">
        <v>2968</v>
      </c>
      <c r="D90" s="0" t="s">
        <v>2988</v>
      </c>
      <c r="E90" s="0" t="s">
        <v>2989</v>
      </c>
      <c r="F90" s="0" t="s">
        <v>2787</v>
      </c>
      <c r="G90" s="0" t="s">
        <v>2990</v>
      </c>
    </row>
    <row customHeight="1" ht="11.25">
      <c r="A91" s="373" t="s">
        <v>16</v>
      </c>
      <c r="B91" s="0" t="s">
        <v>2967</v>
      </c>
      <c r="C91" s="0" t="s">
        <v>2968</v>
      </c>
      <c r="D91" s="0" t="s">
        <v>2991</v>
      </c>
      <c r="E91" s="0" t="s">
        <v>2992</v>
      </c>
      <c r="F91" s="0" t="s">
        <v>2787</v>
      </c>
      <c r="G91" s="0" t="s">
        <v>2993</v>
      </c>
    </row>
    <row customHeight="1" ht="11.25">
      <c r="A92" s="373" t="s">
        <v>16</v>
      </c>
      <c r="B92" s="0" t="s">
        <v>2967</v>
      </c>
      <c r="C92" s="0" t="s">
        <v>2968</v>
      </c>
      <c r="D92" s="0" t="s">
        <v>2994</v>
      </c>
      <c r="E92" s="0" t="s">
        <v>2995</v>
      </c>
      <c r="F92" s="0" t="s">
        <v>2787</v>
      </c>
      <c r="G92" s="0" t="s">
        <v>2996</v>
      </c>
    </row>
    <row customHeight="1" ht="11.25">
      <c r="A93" s="373" t="s">
        <v>16</v>
      </c>
      <c r="B93" s="0" t="s">
        <v>2967</v>
      </c>
      <c r="C93" s="0" t="s">
        <v>2968</v>
      </c>
      <c r="D93" s="0" t="s">
        <v>2997</v>
      </c>
      <c r="E93" s="0" t="s">
        <v>2998</v>
      </c>
      <c r="F93" s="0" t="s">
        <v>2787</v>
      </c>
      <c r="G93" s="0" t="s">
        <v>2999</v>
      </c>
    </row>
    <row customHeight="1" ht="11.25">
      <c r="A94" s="373" t="s">
        <v>16</v>
      </c>
      <c r="B94" s="0" t="s">
        <v>2967</v>
      </c>
      <c r="C94" s="0" t="s">
        <v>2968</v>
      </c>
      <c r="D94" s="0" t="s">
        <v>3000</v>
      </c>
      <c r="E94" s="0" t="s">
        <v>3001</v>
      </c>
      <c r="F94" s="0" t="s">
        <v>2787</v>
      </c>
      <c r="G94" s="0" t="s">
        <v>3002</v>
      </c>
    </row>
    <row customHeight="1" ht="11.25">
      <c r="A95" s="373" t="s">
        <v>16</v>
      </c>
      <c r="B95" s="0" t="s">
        <v>2967</v>
      </c>
      <c r="C95" s="0" t="s">
        <v>2968</v>
      </c>
      <c r="D95" s="0" t="s">
        <v>3003</v>
      </c>
      <c r="E95" s="0" t="s">
        <v>3004</v>
      </c>
      <c r="F95" s="0" t="s">
        <v>2787</v>
      </c>
      <c r="G95" s="0" t="s">
        <v>3005</v>
      </c>
    </row>
    <row customHeight="1" ht="11.25">
      <c r="A96" s="373" t="s">
        <v>16</v>
      </c>
      <c r="B96" s="0" t="s">
        <v>2967</v>
      </c>
      <c r="C96" s="0" t="s">
        <v>2968</v>
      </c>
      <c r="D96" s="0" t="s">
        <v>3006</v>
      </c>
      <c r="E96" s="0" t="s">
        <v>3007</v>
      </c>
      <c r="F96" s="0" t="s">
        <v>2787</v>
      </c>
      <c r="G96" s="0" t="s">
        <v>3008</v>
      </c>
    </row>
    <row customHeight="1" ht="11.25">
      <c r="A97" s="373" t="s">
        <v>16</v>
      </c>
      <c r="B97" s="0" t="s">
        <v>2967</v>
      </c>
      <c r="C97" s="0" t="s">
        <v>2968</v>
      </c>
      <c r="D97" s="0" t="s">
        <v>3009</v>
      </c>
      <c r="E97" s="0" t="s">
        <v>3010</v>
      </c>
      <c r="F97" s="0" t="s">
        <v>2787</v>
      </c>
      <c r="G97" s="0" t="s">
        <v>3011</v>
      </c>
    </row>
    <row customHeight="1" ht="11.25">
      <c r="A98" s="373" t="s">
        <v>16</v>
      </c>
      <c r="B98" s="0" t="s">
        <v>2967</v>
      </c>
      <c r="C98" s="0" t="s">
        <v>2968</v>
      </c>
      <c r="D98" s="0" t="s">
        <v>3012</v>
      </c>
      <c r="E98" s="0" t="s">
        <v>3013</v>
      </c>
      <c r="F98" s="0" t="s">
        <v>2787</v>
      </c>
      <c r="G98" s="0" t="s">
        <v>3014</v>
      </c>
    </row>
    <row customHeight="1" ht="11.25">
      <c r="A99" s="373" t="s">
        <v>16</v>
      </c>
      <c r="B99" s="0" t="s">
        <v>2967</v>
      </c>
      <c r="C99" s="0" t="s">
        <v>2968</v>
      </c>
      <c r="D99" s="0" t="s">
        <v>3015</v>
      </c>
      <c r="E99" s="0" t="s">
        <v>3016</v>
      </c>
      <c r="F99" s="0" t="s">
        <v>2787</v>
      </c>
      <c r="G99" s="0" t="s">
        <v>3017</v>
      </c>
    </row>
    <row customHeight="1" ht="11.25">
      <c r="A100" s="373" t="s">
        <v>16</v>
      </c>
      <c r="B100" s="0" t="s">
        <v>3018</v>
      </c>
      <c r="C100" s="0" t="s">
        <v>3019</v>
      </c>
      <c r="D100" s="0" t="s">
        <v>3020</v>
      </c>
      <c r="E100" s="0" t="s">
        <v>3021</v>
      </c>
      <c r="F100" s="0" t="s">
        <v>2787</v>
      </c>
      <c r="G100" s="0" t="s">
        <v>3022</v>
      </c>
    </row>
    <row customHeight="1" ht="11.25">
      <c r="A101" s="373" t="s">
        <v>16</v>
      </c>
      <c r="B101" s="0" t="s">
        <v>3018</v>
      </c>
      <c r="C101" s="0" t="s">
        <v>3019</v>
      </c>
      <c r="D101" s="0" t="s">
        <v>3023</v>
      </c>
      <c r="E101" s="0" t="s">
        <v>3024</v>
      </c>
      <c r="F101" s="0" t="s">
        <v>2787</v>
      </c>
      <c r="G101" s="0" t="s">
        <v>3025</v>
      </c>
    </row>
    <row customHeight="1" ht="11.25">
      <c r="A102" s="373" t="s">
        <v>16</v>
      </c>
      <c r="B102" s="0" t="s">
        <v>3018</v>
      </c>
      <c r="C102" s="0" t="s">
        <v>3019</v>
      </c>
      <c r="D102" s="0" t="s">
        <v>3026</v>
      </c>
      <c r="E102" s="0" t="s">
        <v>3027</v>
      </c>
      <c r="F102" s="0" t="s">
        <v>2787</v>
      </c>
      <c r="G102" s="0" t="s">
        <v>3028</v>
      </c>
    </row>
    <row customHeight="1" ht="11.25">
      <c r="A103" s="373" t="s">
        <v>16</v>
      </c>
      <c r="B103" s="0" t="s">
        <v>3018</v>
      </c>
      <c r="C103" s="0" t="s">
        <v>3019</v>
      </c>
      <c r="D103" s="0" t="s">
        <v>3029</v>
      </c>
      <c r="E103" s="0" t="s">
        <v>3030</v>
      </c>
      <c r="F103" s="0" t="s">
        <v>2787</v>
      </c>
      <c r="G103" s="0" t="s">
        <v>3031</v>
      </c>
    </row>
    <row customHeight="1" ht="11.25">
      <c r="A104" s="373" t="s">
        <v>16</v>
      </c>
      <c r="B104" s="0" t="s">
        <v>3018</v>
      </c>
      <c r="C104" s="0" t="s">
        <v>3019</v>
      </c>
      <c r="D104" s="0" t="s">
        <v>3032</v>
      </c>
      <c r="E104" s="0" t="s">
        <v>3033</v>
      </c>
      <c r="F104" s="0" t="s">
        <v>2787</v>
      </c>
      <c r="G104" s="0" t="s">
        <v>3034</v>
      </c>
    </row>
    <row customHeight="1" ht="11.25">
      <c r="A105" s="373" t="s">
        <v>16</v>
      </c>
      <c r="B105" s="0" t="s">
        <v>3018</v>
      </c>
      <c r="C105" s="0" t="s">
        <v>3019</v>
      </c>
      <c r="D105" s="0" t="s">
        <v>3035</v>
      </c>
      <c r="E105" s="0" t="s">
        <v>3036</v>
      </c>
      <c r="F105" s="0" t="s">
        <v>2787</v>
      </c>
      <c r="G105" s="0" t="s">
        <v>3037</v>
      </c>
    </row>
    <row customHeight="1" ht="11.25">
      <c r="A106" s="373" t="s">
        <v>16</v>
      </c>
      <c r="B106" s="0" t="s">
        <v>3018</v>
      </c>
      <c r="C106" s="0" t="s">
        <v>3019</v>
      </c>
      <c r="D106" s="0" t="s">
        <v>3018</v>
      </c>
      <c r="E106" s="0" t="s">
        <v>3019</v>
      </c>
      <c r="F106" s="0" t="s">
        <v>2784</v>
      </c>
      <c r="G106" s="0" t="s">
        <v>3038</v>
      </c>
    </row>
    <row customHeight="1" ht="11.25">
      <c r="A107" s="373" t="s">
        <v>16</v>
      </c>
      <c r="B107" s="0" t="s">
        <v>3018</v>
      </c>
      <c r="C107" s="0" t="s">
        <v>3019</v>
      </c>
      <c r="D107" s="0" t="s">
        <v>3039</v>
      </c>
      <c r="E107" s="0" t="s">
        <v>3040</v>
      </c>
      <c r="F107" s="0" t="s">
        <v>2787</v>
      </c>
      <c r="G107" s="0" t="s">
        <v>3041</v>
      </c>
    </row>
    <row customHeight="1" ht="11.25">
      <c r="A108" s="373" t="s">
        <v>16</v>
      </c>
      <c r="B108" s="0" t="s">
        <v>3018</v>
      </c>
      <c r="C108" s="0" t="s">
        <v>3019</v>
      </c>
      <c r="D108" s="0" t="s">
        <v>3042</v>
      </c>
      <c r="E108" s="0" t="s">
        <v>3043</v>
      </c>
      <c r="F108" s="0" t="s">
        <v>2787</v>
      </c>
      <c r="G108" s="0" t="s">
        <v>3044</v>
      </c>
    </row>
    <row customHeight="1" ht="11.25">
      <c r="A109" s="373" t="s">
        <v>16</v>
      </c>
      <c r="B109" s="0" t="s">
        <v>3018</v>
      </c>
      <c r="C109" s="0" t="s">
        <v>3019</v>
      </c>
      <c r="D109" s="0" t="s">
        <v>3045</v>
      </c>
      <c r="E109" s="0" t="s">
        <v>3046</v>
      </c>
      <c r="F109" s="0" t="s">
        <v>2787</v>
      </c>
      <c r="G109" s="0" t="s">
        <v>3047</v>
      </c>
    </row>
    <row customHeight="1" ht="11.25">
      <c r="A110" s="373" t="s">
        <v>16</v>
      </c>
      <c r="B110" s="0" t="s">
        <v>3018</v>
      </c>
      <c r="C110" s="0" t="s">
        <v>3019</v>
      </c>
      <c r="D110" s="0" t="s">
        <v>3048</v>
      </c>
      <c r="E110" s="0" t="s">
        <v>3049</v>
      </c>
      <c r="F110" s="0" t="s">
        <v>2787</v>
      </c>
      <c r="G110" s="0" t="s">
        <v>3050</v>
      </c>
    </row>
    <row customHeight="1" ht="11.25">
      <c r="A111" s="373" t="s">
        <v>16</v>
      </c>
      <c r="B111" s="0" t="s">
        <v>3018</v>
      </c>
      <c r="C111" s="0" t="s">
        <v>3019</v>
      </c>
      <c r="D111" s="0" t="s">
        <v>3051</v>
      </c>
      <c r="E111" s="0" t="s">
        <v>3052</v>
      </c>
      <c r="F111" s="0" t="s">
        <v>2787</v>
      </c>
      <c r="G111" s="0" t="s">
        <v>3053</v>
      </c>
    </row>
    <row customHeight="1" ht="11.25">
      <c r="A112" s="373" t="s">
        <v>16</v>
      </c>
      <c r="B112" s="0" t="s">
        <v>3018</v>
      </c>
      <c r="C112" s="0" t="s">
        <v>3019</v>
      </c>
      <c r="D112" s="0" t="s">
        <v>3054</v>
      </c>
      <c r="E112" s="0" t="s">
        <v>3055</v>
      </c>
      <c r="F112" s="0" t="s">
        <v>2787</v>
      </c>
      <c r="G112" s="0" t="s">
        <v>3056</v>
      </c>
    </row>
    <row customHeight="1" ht="11.25">
      <c r="A113" s="373" t="s">
        <v>16</v>
      </c>
      <c r="B113" s="0" t="s">
        <v>3018</v>
      </c>
      <c r="C113" s="0" t="s">
        <v>3019</v>
      </c>
      <c r="D113" s="0" t="s">
        <v>3057</v>
      </c>
      <c r="E113" s="0" t="s">
        <v>3058</v>
      </c>
      <c r="F113" s="0" t="s">
        <v>2787</v>
      </c>
      <c r="G113" s="0" t="s">
        <v>3059</v>
      </c>
    </row>
    <row customHeight="1" ht="11.25">
      <c r="A114" s="373" t="s">
        <v>16</v>
      </c>
      <c r="B114" s="0" t="s">
        <v>3018</v>
      </c>
      <c r="C114" s="0" t="s">
        <v>3019</v>
      </c>
      <c r="D114" s="0" t="s">
        <v>3060</v>
      </c>
      <c r="E114" s="0" t="s">
        <v>3061</v>
      </c>
      <c r="F114" s="0" t="s">
        <v>2787</v>
      </c>
      <c r="G114" s="0" t="s">
        <v>3062</v>
      </c>
    </row>
    <row customHeight="1" ht="11.25">
      <c r="A115" s="373" t="s">
        <v>16</v>
      </c>
      <c r="B115" s="0" t="s">
        <v>3018</v>
      </c>
      <c r="C115" s="0" t="s">
        <v>3019</v>
      </c>
      <c r="D115" s="0" t="s">
        <v>3063</v>
      </c>
      <c r="E115" s="0" t="s">
        <v>3064</v>
      </c>
      <c r="F115" s="0" t="s">
        <v>2787</v>
      </c>
      <c r="G115" s="0" t="s">
        <v>3065</v>
      </c>
    </row>
    <row customHeight="1" ht="11.25">
      <c r="A116" s="373" t="s">
        <v>16</v>
      </c>
      <c r="B116" s="0" t="s">
        <v>3018</v>
      </c>
      <c r="C116" s="0" t="s">
        <v>3019</v>
      </c>
      <c r="D116" s="0" t="s">
        <v>3066</v>
      </c>
      <c r="E116" s="0" t="s">
        <v>3067</v>
      </c>
      <c r="F116" s="0" t="s">
        <v>2787</v>
      </c>
      <c r="G116" s="0" t="s">
        <v>3068</v>
      </c>
    </row>
    <row customHeight="1" ht="11.25">
      <c r="A117" s="373" t="s">
        <v>16</v>
      </c>
      <c r="B117" s="0" t="s">
        <v>3018</v>
      </c>
      <c r="C117" s="0" t="s">
        <v>3019</v>
      </c>
      <c r="D117" s="0" t="s">
        <v>3069</v>
      </c>
      <c r="E117" s="0" t="s">
        <v>3070</v>
      </c>
      <c r="F117" s="0" t="s">
        <v>2787</v>
      </c>
      <c r="G117" s="0" t="s">
        <v>3071</v>
      </c>
    </row>
    <row customHeight="1" ht="11.25">
      <c r="A118" s="373" t="s">
        <v>16</v>
      </c>
      <c r="B118" s="0" t="s">
        <v>3018</v>
      </c>
      <c r="C118" s="0" t="s">
        <v>3019</v>
      </c>
      <c r="D118" s="0" t="s">
        <v>3072</v>
      </c>
      <c r="E118" s="0" t="s">
        <v>3073</v>
      </c>
      <c r="F118" s="0" t="s">
        <v>2787</v>
      </c>
      <c r="G118" s="0" t="s">
        <v>3074</v>
      </c>
    </row>
    <row customHeight="1" ht="11.25">
      <c r="A119" s="373" t="s">
        <v>16</v>
      </c>
      <c r="B119" s="0" t="s">
        <v>3018</v>
      </c>
      <c r="C119" s="0" t="s">
        <v>3019</v>
      </c>
      <c r="D119" s="0" t="s">
        <v>3075</v>
      </c>
      <c r="E119" s="0" t="s">
        <v>3076</v>
      </c>
      <c r="F119" s="0" t="s">
        <v>2787</v>
      </c>
      <c r="G119" s="0" t="s">
        <v>3077</v>
      </c>
    </row>
    <row customHeight="1" ht="11.25">
      <c r="A120" s="373" t="s">
        <v>16</v>
      </c>
      <c r="B120" s="0" t="s">
        <v>3018</v>
      </c>
      <c r="C120" s="0" t="s">
        <v>3019</v>
      </c>
      <c r="D120" s="0" t="s">
        <v>3078</v>
      </c>
      <c r="E120" s="0" t="s">
        <v>3079</v>
      </c>
      <c r="F120" s="0" t="s">
        <v>2787</v>
      </c>
      <c r="G120" s="0" t="s">
        <v>3080</v>
      </c>
    </row>
    <row customHeight="1" ht="11.25">
      <c r="A121" s="373" t="s">
        <v>16</v>
      </c>
      <c r="B121" s="0" t="s">
        <v>3018</v>
      </c>
      <c r="C121" s="0" t="s">
        <v>3019</v>
      </c>
      <c r="D121" s="0" t="s">
        <v>3081</v>
      </c>
      <c r="E121" s="0" t="s">
        <v>3082</v>
      </c>
      <c r="F121" s="0" t="s">
        <v>2787</v>
      </c>
      <c r="G121" s="0" t="s">
        <v>3083</v>
      </c>
    </row>
    <row customHeight="1" ht="11.25">
      <c r="A122" s="373" t="s">
        <v>16</v>
      </c>
      <c r="B122" s="0" t="s">
        <v>3018</v>
      </c>
      <c r="C122" s="0" t="s">
        <v>3019</v>
      </c>
      <c r="D122" s="0" t="s">
        <v>3084</v>
      </c>
      <c r="E122" s="0" t="s">
        <v>3085</v>
      </c>
      <c r="F122" s="0" t="s">
        <v>2787</v>
      </c>
      <c r="G122" s="0" t="s">
        <v>3086</v>
      </c>
    </row>
    <row customHeight="1" ht="11.25">
      <c r="A123" s="373" t="s">
        <v>16</v>
      </c>
      <c r="B123" s="0" t="s">
        <v>3087</v>
      </c>
      <c r="C123" s="0" t="s">
        <v>3088</v>
      </c>
      <c r="D123" s="0" t="s">
        <v>3089</v>
      </c>
      <c r="E123" s="0" t="s">
        <v>3090</v>
      </c>
      <c r="F123" s="0" t="s">
        <v>2787</v>
      </c>
      <c r="G123" s="0" t="s">
        <v>3091</v>
      </c>
    </row>
    <row customHeight="1" ht="11.25">
      <c r="A124" s="373" t="s">
        <v>16</v>
      </c>
      <c r="B124" s="0" t="s">
        <v>3087</v>
      </c>
      <c r="C124" s="0" t="s">
        <v>3088</v>
      </c>
      <c r="D124" s="0" t="s">
        <v>3092</v>
      </c>
      <c r="E124" s="0" t="s">
        <v>3093</v>
      </c>
      <c r="F124" s="0" t="s">
        <v>2787</v>
      </c>
      <c r="G124" s="0" t="s">
        <v>3094</v>
      </c>
    </row>
    <row customHeight="1" ht="11.25">
      <c r="A125" s="373" t="s">
        <v>16</v>
      </c>
      <c r="B125" s="0" t="s">
        <v>3087</v>
      </c>
      <c r="C125" s="0" t="s">
        <v>3088</v>
      </c>
      <c r="D125" s="0" t="s">
        <v>3095</v>
      </c>
      <c r="E125" s="0" t="s">
        <v>3096</v>
      </c>
      <c r="F125" s="0" t="s">
        <v>2787</v>
      </c>
      <c r="G125" s="0" t="s">
        <v>3097</v>
      </c>
    </row>
    <row customHeight="1" ht="11.25">
      <c r="A126" s="373" t="s">
        <v>16</v>
      </c>
      <c r="B126" s="0" t="s">
        <v>3087</v>
      </c>
      <c r="C126" s="0" t="s">
        <v>3088</v>
      </c>
      <c r="D126" s="0" t="s">
        <v>3098</v>
      </c>
      <c r="E126" s="0" t="s">
        <v>3099</v>
      </c>
      <c r="F126" s="0" t="s">
        <v>2787</v>
      </c>
      <c r="G126" s="0" t="s">
        <v>3100</v>
      </c>
    </row>
    <row customHeight="1" ht="11.25">
      <c r="A127" s="373" t="s">
        <v>16</v>
      </c>
      <c r="B127" s="0" t="s">
        <v>3087</v>
      </c>
      <c r="C127" s="0" t="s">
        <v>3088</v>
      </c>
      <c r="D127" s="0" t="s">
        <v>3101</v>
      </c>
      <c r="E127" s="0" t="s">
        <v>3102</v>
      </c>
      <c r="F127" s="0" t="s">
        <v>2787</v>
      </c>
      <c r="G127" s="0" t="s">
        <v>3103</v>
      </c>
    </row>
    <row customHeight="1" ht="11.25">
      <c r="A128" s="373" t="s">
        <v>16</v>
      </c>
      <c r="B128" s="0" t="s">
        <v>3087</v>
      </c>
      <c r="C128" s="0" t="s">
        <v>3088</v>
      </c>
      <c r="D128" s="0" t="s">
        <v>3104</v>
      </c>
      <c r="E128" s="0" t="s">
        <v>3105</v>
      </c>
      <c r="F128" s="0" t="s">
        <v>2787</v>
      </c>
      <c r="G128" s="0" t="s">
        <v>3106</v>
      </c>
    </row>
    <row customHeight="1" ht="11.25">
      <c r="A129" s="373" t="s">
        <v>16</v>
      </c>
      <c r="B129" s="0" t="s">
        <v>3087</v>
      </c>
      <c r="C129" s="0" t="s">
        <v>3088</v>
      </c>
      <c r="D129" s="0" t="s">
        <v>3087</v>
      </c>
      <c r="E129" s="0" t="s">
        <v>3088</v>
      </c>
      <c r="F129" s="0" t="s">
        <v>2784</v>
      </c>
      <c r="G129" s="0" t="s">
        <v>3107</v>
      </c>
    </row>
    <row customHeight="1" ht="11.25">
      <c r="A130" s="373" t="s">
        <v>16</v>
      </c>
      <c r="B130" s="0" t="s">
        <v>3087</v>
      </c>
      <c r="C130" s="0" t="s">
        <v>3088</v>
      </c>
      <c r="D130" s="0" t="s">
        <v>2884</v>
      </c>
      <c r="E130" s="0" t="s">
        <v>3108</v>
      </c>
      <c r="F130" s="0" t="s">
        <v>2787</v>
      </c>
      <c r="G130" s="0" t="s">
        <v>3109</v>
      </c>
    </row>
    <row customHeight="1" ht="11.25">
      <c r="A131" s="373" t="s">
        <v>16</v>
      </c>
      <c r="B131" s="0" t="s">
        <v>3087</v>
      </c>
      <c r="C131" s="0" t="s">
        <v>3088</v>
      </c>
      <c r="D131" s="0" t="s">
        <v>3110</v>
      </c>
      <c r="E131" s="0" t="s">
        <v>3111</v>
      </c>
      <c r="F131" s="0" t="s">
        <v>2787</v>
      </c>
      <c r="G131" s="0" t="s">
        <v>3112</v>
      </c>
    </row>
    <row customHeight="1" ht="11.25">
      <c r="A132" s="373" t="s">
        <v>16</v>
      </c>
      <c r="B132" s="0" t="s">
        <v>3087</v>
      </c>
      <c r="C132" s="0" t="s">
        <v>3088</v>
      </c>
      <c r="D132" s="0" t="s">
        <v>3113</v>
      </c>
      <c r="E132" s="0" t="s">
        <v>3114</v>
      </c>
      <c r="F132" s="0" t="s">
        <v>2787</v>
      </c>
      <c r="G132" s="0" t="s">
        <v>3115</v>
      </c>
    </row>
    <row customHeight="1" ht="11.25">
      <c r="A133" s="373" t="s">
        <v>16</v>
      </c>
      <c r="B133" s="0" t="s">
        <v>3087</v>
      </c>
      <c r="C133" s="0" t="s">
        <v>3088</v>
      </c>
      <c r="D133" s="0" t="s">
        <v>3116</v>
      </c>
      <c r="E133" s="0" t="s">
        <v>3117</v>
      </c>
      <c r="F133" s="0" t="s">
        <v>2787</v>
      </c>
      <c r="G133" s="0" t="s">
        <v>3118</v>
      </c>
    </row>
    <row customHeight="1" ht="11.25">
      <c r="A134" s="373" t="s">
        <v>16</v>
      </c>
      <c r="B134" s="0" t="s">
        <v>3087</v>
      </c>
      <c r="C134" s="0" t="s">
        <v>3088</v>
      </c>
      <c r="D134" s="0" t="s">
        <v>3119</v>
      </c>
      <c r="E134" s="0" t="s">
        <v>3120</v>
      </c>
      <c r="F134" s="0" t="s">
        <v>2787</v>
      </c>
      <c r="G134" s="0" t="s">
        <v>3121</v>
      </c>
    </row>
    <row customHeight="1" ht="11.25">
      <c r="A135" s="373" t="s">
        <v>16</v>
      </c>
      <c r="B135" s="0" t="s">
        <v>3087</v>
      </c>
      <c r="C135" s="0" t="s">
        <v>3088</v>
      </c>
      <c r="D135" s="0" t="s">
        <v>3122</v>
      </c>
      <c r="E135" s="0" t="s">
        <v>3123</v>
      </c>
      <c r="F135" s="0" t="s">
        <v>2787</v>
      </c>
      <c r="G135" s="0" t="s">
        <v>3124</v>
      </c>
    </row>
    <row customHeight="1" ht="11.25">
      <c r="A136" s="373" t="s">
        <v>16</v>
      </c>
      <c r="B136" s="0" t="s">
        <v>3087</v>
      </c>
      <c r="C136" s="0" t="s">
        <v>3088</v>
      </c>
      <c r="D136" s="0" t="s">
        <v>3125</v>
      </c>
      <c r="E136" s="0" t="s">
        <v>3126</v>
      </c>
      <c r="F136" s="0" t="s">
        <v>2787</v>
      </c>
      <c r="G136" s="0" t="s">
        <v>3127</v>
      </c>
    </row>
    <row customHeight="1" ht="11.25">
      <c r="A137" s="373" t="s">
        <v>16</v>
      </c>
      <c r="B137" s="0" t="s">
        <v>3128</v>
      </c>
      <c r="C137" s="0" t="s">
        <v>3129</v>
      </c>
      <c r="D137" s="0" t="s">
        <v>3130</v>
      </c>
      <c r="E137" s="0" t="s">
        <v>3131</v>
      </c>
      <c r="F137" s="0" t="s">
        <v>2787</v>
      </c>
      <c r="G137" s="0" t="s">
        <v>3132</v>
      </c>
    </row>
    <row customHeight="1" ht="11.25">
      <c r="A138" s="373" t="s">
        <v>16</v>
      </c>
      <c r="B138" s="0" t="s">
        <v>3128</v>
      </c>
      <c r="C138" s="0" t="s">
        <v>3129</v>
      </c>
      <c r="D138" s="0" t="s">
        <v>3133</v>
      </c>
      <c r="E138" s="0" t="s">
        <v>3134</v>
      </c>
      <c r="F138" s="0" t="s">
        <v>2787</v>
      </c>
      <c r="G138" s="0" t="s">
        <v>3135</v>
      </c>
    </row>
    <row customHeight="1" ht="11.25">
      <c r="A139" s="373" t="s">
        <v>16</v>
      </c>
      <c r="B139" s="0" t="s">
        <v>3128</v>
      </c>
      <c r="C139" s="0" t="s">
        <v>3129</v>
      </c>
      <c r="D139" s="0" t="s">
        <v>3136</v>
      </c>
      <c r="E139" s="0" t="s">
        <v>3137</v>
      </c>
      <c r="F139" s="0" t="s">
        <v>2787</v>
      </c>
      <c r="G139" s="0" t="s">
        <v>3138</v>
      </c>
    </row>
    <row customHeight="1" ht="11.25">
      <c r="A140" s="373" t="s">
        <v>16</v>
      </c>
      <c r="B140" s="0" t="s">
        <v>3128</v>
      </c>
      <c r="C140" s="0" t="s">
        <v>3129</v>
      </c>
      <c r="D140" s="0" t="s">
        <v>3139</v>
      </c>
      <c r="E140" s="0" t="s">
        <v>3140</v>
      </c>
      <c r="F140" s="0" t="s">
        <v>2787</v>
      </c>
      <c r="G140" s="0" t="s">
        <v>3141</v>
      </c>
    </row>
    <row customHeight="1" ht="11.25">
      <c r="A141" s="373" t="s">
        <v>16</v>
      </c>
      <c r="B141" s="0" t="s">
        <v>3128</v>
      </c>
      <c r="C141" s="0" t="s">
        <v>3129</v>
      </c>
      <c r="D141" s="0" t="s">
        <v>3142</v>
      </c>
      <c r="E141" s="0" t="s">
        <v>3143</v>
      </c>
      <c r="F141" s="0" t="s">
        <v>2787</v>
      </c>
      <c r="G141" s="0" t="s">
        <v>3144</v>
      </c>
    </row>
    <row customHeight="1" ht="11.25">
      <c r="A142" s="373" t="s">
        <v>16</v>
      </c>
      <c r="B142" s="0" t="s">
        <v>3128</v>
      </c>
      <c r="C142" s="0" t="s">
        <v>3129</v>
      </c>
      <c r="D142" s="0" t="s">
        <v>3145</v>
      </c>
      <c r="E142" s="0" t="s">
        <v>3146</v>
      </c>
      <c r="F142" s="0" t="s">
        <v>2787</v>
      </c>
      <c r="G142" s="0" t="s">
        <v>3147</v>
      </c>
    </row>
    <row customHeight="1" ht="11.25">
      <c r="A143" s="373" t="s">
        <v>16</v>
      </c>
      <c r="B143" s="0" t="s">
        <v>3128</v>
      </c>
      <c r="C143" s="0" t="s">
        <v>3129</v>
      </c>
      <c r="D143" s="0" t="s">
        <v>3148</v>
      </c>
      <c r="E143" s="0" t="s">
        <v>3149</v>
      </c>
      <c r="F143" s="0" t="s">
        <v>2787</v>
      </c>
      <c r="G143" s="0" t="s">
        <v>3150</v>
      </c>
    </row>
    <row customHeight="1" ht="11.25">
      <c r="A144" s="373" t="s">
        <v>16</v>
      </c>
      <c r="B144" s="0" t="s">
        <v>3128</v>
      </c>
      <c r="C144" s="0" t="s">
        <v>3129</v>
      </c>
      <c r="D144" s="0" t="s">
        <v>3151</v>
      </c>
      <c r="E144" s="0" t="s">
        <v>3152</v>
      </c>
      <c r="F144" s="0" t="s">
        <v>2787</v>
      </c>
      <c r="G144" s="0" t="s">
        <v>3153</v>
      </c>
    </row>
    <row customHeight="1" ht="11.25">
      <c r="A145" s="373" t="s">
        <v>16</v>
      </c>
      <c r="B145" s="0" t="s">
        <v>3128</v>
      </c>
      <c r="C145" s="0" t="s">
        <v>3129</v>
      </c>
      <c r="D145" s="0" t="s">
        <v>3154</v>
      </c>
      <c r="E145" s="0" t="s">
        <v>3155</v>
      </c>
      <c r="F145" s="0" t="s">
        <v>2787</v>
      </c>
      <c r="G145" s="0" t="s">
        <v>3156</v>
      </c>
    </row>
    <row customHeight="1" ht="11.25">
      <c r="A146" s="373" t="s">
        <v>16</v>
      </c>
      <c r="B146" s="0" t="s">
        <v>3128</v>
      </c>
      <c r="C146" s="0" t="s">
        <v>3129</v>
      </c>
      <c r="D146" s="0" t="s">
        <v>3128</v>
      </c>
      <c r="E146" s="0" t="s">
        <v>3129</v>
      </c>
      <c r="F146" s="0" t="s">
        <v>2784</v>
      </c>
      <c r="G146" s="0" t="s">
        <v>3157</v>
      </c>
    </row>
    <row customHeight="1" ht="11.25">
      <c r="A147" s="373" t="s">
        <v>16</v>
      </c>
      <c r="B147" s="0" t="s">
        <v>3128</v>
      </c>
      <c r="C147" s="0" t="s">
        <v>3129</v>
      </c>
      <c r="D147" s="0" t="s">
        <v>3158</v>
      </c>
      <c r="E147" s="0" t="s">
        <v>3159</v>
      </c>
      <c r="F147" s="0" t="s">
        <v>2787</v>
      </c>
      <c r="G147" s="0" t="s">
        <v>3160</v>
      </c>
    </row>
    <row customHeight="1" ht="11.25">
      <c r="A148" s="373" t="s">
        <v>16</v>
      </c>
      <c r="B148" s="0" t="s">
        <v>3128</v>
      </c>
      <c r="C148" s="0" t="s">
        <v>3129</v>
      </c>
      <c r="D148" s="0" t="s">
        <v>3161</v>
      </c>
      <c r="E148" s="0" t="s">
        <v>3162</v>
      </c>
      <c r="F148" s="0" t="s">
        <v>2787</v>
      </c>
      <c r="G148" s="0" t="s">
        <v>3163</v>
      </c>
    </row>
    <row customHeight="1" ht="11.25">
      <c r="A149" s="373" t="s">
        <v>16</v>
      </c>
      <c r="B149" s="0" t="s">
        <v>3128</v>
      </c>
      <c r="C149" s="0" t="s">
        <v>3129</v>
      </c>
      <c r="D149" s="0" t="s">
        <v>3164</v>
      </c>
      <c r="E149" s="0" t="s">
        <v>3165</v>
      </c>
      <c r="F149" s="0" t="s">
        <v>2787</v>
      </c>
      <c r="G149" s="0" t="s">
        <v>3166</v>
      </c>
    </row>
    <row customHeight="1" ht="11.25">
      <c r="A150" s="373" t="s">
        <v>16</v>
      </c>
      <c r="B150" s="0" t="s">
        <v>3128</v>
      </c>
      <c r="C150" s="0" t="s">
        <v>3129</v>
      </c>
      <c r="D150" s="0" t="s">
        <v>3167</v>
      </c>
      <c r="E150" s="0" t="s">
        <v>3168</v>
      </c>
      <c r="F150" s="0" t="s">
        <v>2787</v>
      </c>
      <c r="G150" s="0" t="s">
        <v>3169</v>
      </c>
    </row>
    <row customHeight="1" ht="11.25">
      <c r="A151" s="373" t="s">
        <v>16</v>
      </c>
      <c r="B151" s="0" t="s">
        <v>3128</v>
      </c>
      <c r="C151" s="0" t="s">
        <v>3129</v>
      </c>
      <c r="D151" s="0" t="s">
        <v>3170</v>
      </c>
      <c r="E151" s="0" t="s">
        <v>3171</v>
      </c>
      <c r="F151" s="0" t="s">
        <v>2787</v>
      </c>
      <c r="G151" s="0" t="s">
        <v>3172</v>
      </c>
    </row>
    <row customHeight="1" ht="11.25">
      <c r="A152" s="373" t="s">
        <v>16</v>
      </c>
      <c r="B152" s="0" t="s">
        <v>3128</v>
      </c>
      <c r="C152" s="0" t="s">
        <v>3129</v>
      </c>
      <c r="D152" s="0" t="s">
        <v>3173</v>
      </c>
      <c r="E152" s="0" t="s">
        <v>3174</v>
      </c>
      <c r="F152" s="0" t="s">
        <v>2787</v>
      </c>
      <c r="G152" s="0" t="s">
        <v>3175</v>
      </c>
    </row>
    <row customHeight="1" ht="11.25">
      <c r="A153" s="373" t="s">
        <v>16</v>
      </c>
      <c r="B153" s="0" t="s">
        <v>3128</v>
      </c>
      <c r="C153" s="0" t="s">
        <v>3129</v>
      </c>
      <c r="D153" s="0" t="s">
        <v>3176</v>
      </c>
      <c r="E153" s="0" t="s">
        <v>3177</v>
      </c>
      <c r="F153" s="0" t="s">
        <v>2787</v>
      </c>
      <c r="G153" s="0" t="s">
        <v>3178</v>
      </c>
    </row>
    <row customHeight="1" ht="11.25">
      <c r="A154" s="373" t="s">
        <v>16</v>
      </c>
      <c r="B154" s="0" t="s">
        <v>3128</v>
      </c>
      <c r="C154" s="0" t="s">
        <v>3129</v>
      </c>
      <c r="D154" s="0" t="s">
        <v>3179</v>
      </c>
      <c r="E154" s="0" t="s">
        <v>3180</v>
      </c>
      <c r="F154" s="0" t="s">
        <v>2787</v>
      </c>
      <c r="G154" s="0" t="s">
        <v>3181</v>
      </c>
    </row>
    <row customHeight="1" ht="11.25">
      <c r="A155" s="373" t="s">
        <v>16</v>
      </c>
      <c r="B155" s="0" t="s">
        <v>3182</v>
      </c>
      <c r="C155" s="0" t="s">
        <v>3183</v>
      </c>
      <c r="D155" s="0" t="s">
        <v>3184</v>
      </c>
      <c r="E155" s="0" t="s">
        <v>3185</v>
      </c>
      <c r="F155" s="0" t="s">
        <v>2787</v>
      </c>
      <c r="G155" s="0" t="s">
        <v>3186</v>
      </c>
    </row>
    <row customHeight="1" ht="11.25">
      <c r="A156" s="373" t="s">
        <v>16</v>
      </c>
      <c r="B156" s="0" t="s">
        <v>3182</v>
      </c>
      <c r="C156" s="0" t="s">
        <v>3183</v>
      </c>
      <c r="D156" s="0" t="s">
        <v>3187</v>
      </c>
      <c r="E156" s="0" t="s">
        <v>3188</v>
      </c>
      <c r="F156" s="0" t="s">
        <v>2787</v>
      </c>
      <c r="G156" s="0" t="s">
        <v>3189</v>
      </c>
    </row>
    <row customHeight="1" ht="11.25">
      <c r="A157" s="373" t="s">
        <v>16</v>
      </c>
      <c r="B157" s="0" t="s">
        <v>3182</v>
      </c>
      <c r="C157" s="0" t="s">
        <v>3183</v>
      </c>
      <c r="D157" s="0" t="s">
        <v>3190</v>
      </c>
      <c r="E157" s="0" t="s">
        <v>3191</v>
      </c>
      <c r="F157" s="0" t="s">
        <v>2787</v>
      </c>
      <c r="G157" s="0" t="s">
        <v>3192</v>
      </c>
    </row>
    <row customHeight="1" ht="11.25">
      <c r="A158" s="373" t="s">
        <v>16</v>
      </c>
      <c r="B158" s="0" t="s">
        <v>3182</v>
      </c>
      <c r="C158" s="0" t="s">
        <v>3183</v>
      </c>
      <c r="D158" s="0" t="s">
        <v>2862</v>
      </c>
      <c r="E158" s="0" t="s">
        <v>3193</v>
      </c>
      <c r="F158" s="0" t="s">
        <v>2787</v>
      </c>
      <c r="G158" s="0" t="s">
        <v>3194</v>
      </c>
    </row>
    <row customHeight="1" ht="11.25">
      <c r="A159" s="373" t="s">
        <v>16</v>
      </c>
      <c r="B159" s="0" t="s">
        <v>3182</v>
      </c>
      <c r="C159" s="0" t="s">
        <v>3183</v>
      </c>
      <c r="D159" s="0" t="s">
        <v>3182</v>
      </c>
      <c r="E159" s="0" t="s">
        <v>3183</v>
      </c>
      <c r="F159" s="0" t="s">
        <v>2784</v>
      </c>
      <c r="G159" s="0" t="s">
        <v>3195</v>
      </c>
    </row>
    <row customHeight="1" ht="11.25">
      <c r="A160" s="373" t="s">
        <v>16</v>
      </c>
      <c r="B160" s="0" t="s">
        <v>3182</v>
      </c>
      <c r="C160" s="0" t="s">
        <v>3183</v>
      </c>
      <c r="D160" s="0" t="s">
        <v>3196</v>
      </c>
      <c r="E160" s="0" t="s">
        <v>3197</v>
      </c>
      <c r="F160" s="0" t="s">
        <v>2787</v>
      </c>
      <c r="G160" s="0" t="s">
        <v>3198</v>
      </c>
    </row>
    <row customHeight="1" ht="11.25">
      <c r="A161" s="373" t="s">
        <v>16</v>
      </c>
      <c r="B161" s="0" t="s">
        <v>3182</v>
      </c>
      <c r="C161" s="0" t="s">
        <v>3183</v>
      </c>
      <c r="D161" s="0" t="s">
        <v>3199</v>
      </c>
      <c r="E161" s="0" t="s">
        <v>3200</v>
      </c>
      <c r="F161" s="0" t="s">
        <v>2787</v>
      </c>
      <c r="G161" s="0" t="s">
        <v>3201</v>
      </c>
    </row>
    <row customHeight="1" ht="11.25">
      <c r="A162" s="373" t="s">
        <v>16</v>
      </c>
      <c r="B162" s="0" t="s">
        <v>3182</v>
      </c>
      <c r="C162" s="0" t="s">
        <v>3183</v>
      </c>
      <c r="D162" s="0" t="s">
        <v>3202</v>
      </c>
      <c r="E162" s="0" t="s">
        <v>3203</v>
      </c>
      <c r="F162" s="0" t="s">
        <v>2787</v>
      </c>
      <c r="G162" s="0" t="s">
        <v>3204</v>
      </c>
    </row>
    <row customHeight="1" ht="11.25">
      <c r="A163" s="373" t="s">
        <v>16</v>
      </c>
      <c r="B163" s="0" t="s">
        <v>3182</v>
      </c>
      <c r="C163" s="0" t="s">
        <v>3183</v>
      </c>
      <c r="D163" s="0" t="s">
        <v>3205</v>
      </c>
      <c r="E163" s="0" t="s">
        <v>3206</v>
      </c>
      <c r="F163" s="0" t="s">
        <v>2787</v>
      </c>
      <c r="G163" s="0" t="s">
        <v>3207</v>
      </c>
    </row>
    <row customHeight="1" ht="11.25">
      <c r="A164" s="373" t="s">
        <v>16</v>
      </c>
      <c r="B164" s="0" t="s">
        <v>3208</v>
      </c>
      <c r="C164" s="0" t="s">
        <v>3209</v>
      </c>
      <c r="D164" s="0" t="s">
        <v>3210</v>
      </c>
      <c r="E164" s="0" t="s">
        <v>3211</v>
      </c>
      <c r="F164" s="0" t="s">
        <v>2787</v>
      </c>
      <c r="G164" s="0" t="s">
        <v>3212</v>
      </c>
    </row>
    <row customHeight="1" ht="11.25">
      <c r="A165" s="373" t="s">
        <v>16</v>
      </c>
      <c r="B165" s="0" t="s">
        <v>3208</v>
      </c>
      <c r="C165" s="0" t="s">
        <v>3209</v>
      </c>
      <c r="D165" s="0" t="s">
        <v>3213</v>
      </c>
      <c r="E165" s="0" t="s">
        <v>3214</v>
      </c>
      <c r="F165" s="0" t="s">
        <v>2787</v>
      </c>
      <c r="G165" s="0" t="s">
        <v>3215</v>
      </c>
    </row>
    <row customHeight="1" ht="11.25">
      <c r="A166" s="373" t="s">
        <v>16</v>
      </c>
      <c r="B166" s="0" t="s">
        <v>3208</v>
      </c>
      <c r="C166" s="0" t="s">
        <v>3209</v>
      </c>
      <c r="D166" s="0" t="s">
        <v>2796</v>
      </c>
      <c r="E166" s="0" t="s">
        <v>3216</v>
      </c>
      <c r="F166" s="0" t="s">
        <v>2787</v>
      </c>
      <c r="G166" s="0" t="s">
        <v>3217</v>
      </c>
    </row>
    <row customHeight="1" ht="11.25">
      <c r="A167" s="373" t="s">
        <v>16</v>
      </c>
      <c r="B167" s="0" t="s">
        <v>3208</v>
      </c>
      <c r="C167" s="0" t="s">
        <v>3209</v>
      </c>
      <c r="D167" s="0" t="s">
        <v>3218</v>
      </c>
      <c r="E167" s="0" t="s">
        <v>3219</v>
      </c>
      <c r="F167" s="0" t="s">
        <v>2787</v>
      </c>
      <c r="G167" s="0" t="s">
        <v>3220</v>
      </c>
    </row>
    <row customHeight="1" ht="11.25">
      <c r="A168" s="373" t="s">
        <v>16</v>
      </c>
      <c r="B168" s="0" t="s">
        <v>3208</v>
      </c>
      <c r="C168" s="0" t="s">
        <v>3209</v>
      </c>
      <c r="D168" s="0" t="s">
        <v>3221</v>
      </c>
      <c r="E168" s="0" t="s">
        <v>3222</v>
      </c>
      <c r="F168" s="0" t="s">
        <v>2787</v>
      </c>
      <c r="G168" s="0" t="s">
        <v>3223</v>
      </c>
    </row>
    <row customHeight="1" ht="11.25">
      <c r="A169" s="373" t="s">
        <v>16</v>
      </c>
      <c r="B169" s="0" t="s">
        <v>3208</v>
      </c>
      <c r="C169" s="0" t="s">
        <v>3209</v>
      </c>
      <c r="D169" s="0" t="s">
        <v>3224</v>
      </c>
      <c r="E169" s="0" t="s">
        <v>3225</v>
      </c>
      <c r="F169" s="0" t="s">
        <v>2787</v>
      </c>
      <c r="G169" s="0" t="s">
        <v>3226</v>
      </c>
    </row>
    <row customHeight="1" ht="11.25">
      <c r="A170" s="373" t="s">
        <v>16</v>
      </c>
      <c r="B170" s="0" t="s">
        <v>3208</v>
      </c>
      <c r="C170" s="0" t="s">
        <v>3209</v>
      </c>
      <c r="D170" s="0" t="s">
        <v>3227</v>
      </c>
      <c r="E170" s="0" t="s">
        <v>3228</v>
      </c>
      <c r="F170" s="0" t="s">
        <v>2787</v>
      </c>
      <c r="G170" s="0" t="s">
        <v>3229</v>
      </c>
    </row>
    <row customHeight="1" ht="11.25">
      <c r="A171" s="373" t="s">
        <v>16</v>
      </c>
      <c r="B171" s="0" t="s">
        <v>3208</v>
      </c>
      <c r="C171" s="0" t="s">
        <v>3209</v>
      </c>
      <c r="D171" s="0" t="s">
        <v>3208</v>
      </c>
      <c r="E171" s="0" t="s">
        <v>3209</v>
      </c>
      <c r="F171" s="0" t="s">
        <v>2784</v>
      </c>
      <c r="G171" s="0" t="s">
        <v>3230</v>
      </c>
    </row>
    <row customHeight="1" ht="11.25">
      <c r="A172" s="373" t="s">
        <v>16</v>
      </c>
      <c r="B172" s="0" t="s">
        <v>3208</v>
      </c>
      <c r="C172" s="0" t="s">
        <v>3209</v>
      </c>
      <c r="D172" s="0" t="s">
        <v>3231</v>
      </c>
      <c r="E172" s="0" t="s">
        <v>3232</v>
      </c>
      <c r="F172" s="0" t="s">
        <v>2787</v>
      </c>
      <c r="G172" s="0" t="s">
        <v>3233</v>
      </c>
    </row>
    <row customHeight="1" ht="11.25">
      <c r="A173" s="373" t="s">
        <v>16</v>
      </c>
      <c r="B173" s="0" t="s">
        <v>3208</v>
      </c>
      <c r="C173" s="0" t="s">
        <v>3209</v>
      </c>
      <c r="D173" s="0" t="s">
        <v>3234</v>
      </c>
      <c r="E173" s="0" t="s">
        <v>3235</v>
      </c>
      <c r="F173" s="0" t="s">
        <v>2787</v>
      </c>
      <c r="G173" s="0" t="s">
        <v>3236</v>
      </c>
    </row>
    <row customHeight="1" ht="11.25">
      <c r="A174" s="373" t="s">
        <v>16</v>
      </c>
      <c r="B174" s="0" t="s">
        <v>3208</v>
      </c>
      <c r="C174" s="0" t="s">
        <v>3209</v>
      </c>
      <c r="D174" s="0" t="s">
        <v>3237</v>
      </c>
      <c r="E174" s="0" t="s">
        <v>3238</v>
      </c>
      <c r="F174" s="0" t="s">
        <v>2787</v>
      </c>
      <c r="G174" s="0" t="s">
        <v>3239</v>
      </c>
    </row>
    <row customHeight="1" ht="11.25">
      <c r="A175" s="373" t="s">
        <v>16</v>
      </c>
      <c r="B175" s="0" t="s">
        <v>3240</v>
      </c>
      <c r="C175" s="0" t="s">
        <v>3241</v>
      </c>
      <c r="D175" s="0" t="s">
        <v>3210</v>
      </c>
      <c r="E175" s="0" t="s">
        <v>3242</v>
      </c>
      <c r="F175" s="0" t="s">
        <v>2787</v>
      </c>
      <c r="G175" s="0" t="s">
        <v>3243</v>
      </c>
    </row>
    <row customHeight="1" ht="11.25">
      <c r="A176" s="373" t="s">
        <v>16</v>
      </c>
      <c r="B176" s="0" t="s">
        <v>3240</v>
      </c>
      <c r="C176" s="0" t="s">
        <v>3241</v>
      </c>
      <c r="D176" s="0" t="s">
        <v>3244</v>
      </c>
      <c r="E176" s="0" t="s">
        <v>3245</v>
      </c>
      <c r="F176" s="0" t="s">
        <v>2787</v>
      </c>
      <c r="G176" s="0" t="s">
        <v>3246</v>
      </c>
    </row>
    <row customHeight="1" ht="11.25">
      <c r="A177" s="373" t="s">
        <v>16</v>
      </c>
      <c r="B177" s="0" t="s">
        <v>3240</v>
      </c>
      <c r="C177" s="0" t="s">
        <v>3241</v>
      </c>
      <c r="D177" s="0" t="s">
        <v>3247</v>
      </c>
      <c r="E177" s="0" t="s">
        <v>3248</v>
      </c>
      <c r="F177" s="0" t="s">
        <v>2787</v>
      </c>
      <c r="G177" s="0" t="s">
        <v>3249</v>
      </c>
    </row>
    <row customHeight="1" ht="11.25">
      <c r="A178" s="373" t="s">
        <v>16</v>
      </c>
      <c r="B178" s="0" t="s">
        <v>3240</v>
      </c>
      <c r="C178" s="0" t="s">
        <v>3241</v>
      </c>
      <c r="D178" s="0" t="s">
        <v>3250</v>
      </c>
      <c r="E178" s="0" t="s">
        <v>3251</v>
      </c>
      <c r="F178" s="0" t="s">
        <v>2787</v>
      </c>
      <c r="G178" s="0" t="s">
        <v>3252</v>
      </c>
    </row>
    <row customHeight="1" ht="11.25">
      <c r="A179" s="373" t="s">
        <v>16</v>
      </c>
      <c r="B179" s="0" t="s">
        <v>3240</v>
      </c>
      <c r="C179" s="0" t="s">
        <v>3241</v>
      </c>
      <c r="D179" s="0" t="s">
        <v>3253</v>
      </c>
      <c r="E179" s="0" t="s">
        <v>3254</v>
      </c>
      <c r="F179" s="0" t="s">
        <v>2787</v>
      </c>
      <c r="G179" s="0" t="s">
        <v>3255</v>
      </c>
    </row>
    <row customHeight="1" ht="11.25">
      <c r="A180" s="373" t="s">
        <v>16</v>
      </c>
      <c r="B180" s="0" t="s">
        <v>3240</v>
      </c>
      <c r="C180" s="0" t="s">
        <v>3241</v>
      </c>
      <c r="D180" s="0" t="s">
        <v>3256</v>
      </c>
      <c r="E180" s="0" t="s">
        <v>3257</v>
      </c>
      <c r="F180" s="0" t="s">
        <v>2787</v>
      </c>
      <c r="G180" s="0" t="s">
        <v>3258</v>
      </c>
    </row>
    <row customHeight="1" ht="11.25">
      <c r="A181" s="373" t="s">
        <v>16</v>
      </c>
      <c r="B181" s="0" t="s">
        <v>3240</v>
      </c>
      <c r="C181" s="0" t="s">
        <v>3241</v>
      </c>
      <c r="D181" s="0" t="s">
        <v>3240</v>
      </c>
      <c r="E181" s="0" t="s">
        <v>3241</v>
      </c>
      <c r="F181" s="0" t="s">
        <v>2784</v>
      </c>
      <c r="G181" s="0" t="s">
        <v>3259</v>
      </c>
    </row>
    <row customHeight="1" ht="11.25">
      <c r="A182" s="373" t="s">
        <v>16</v>
      </c>
      <c r="B182" s="0" t="s">
        <v>3240</v>
      </c>
      <c r="C182" s="0" t="s">
        <v>3241</v>
      </c>
      <c r="D182" s="0" t="s">
        <v>3260</v>
      </c>
      <c r="E182" s="0" t="s">
        <v>3261</v>
      </c>
      <c r="F182" s="0" t="s">
        <v>2787</v>
      </c>
      <c r="G182" s="0" t="s">
        <v>3262</v>
      </c>
    </row>
    <row customHeight="1" ht="11.25">
      <c r="A183" s="373" t="s">
        <v>16</v>
      </c>
      <c r="B183" s="0" t="s">
        <v>3263</v>
      </c>
      <c r="C183" s="0" t="s">
        <v>3264</v>
      </c>
      <c r="D183" s="0" t="s">
        <v>3265</v>
      </c>
      <c r="E183" s="0" t="s">
        <v>3266</v>
      </c>
      <c r="F183" s="0" t="s">
        <v>2787</v>
      </c>
      <c r="G183" s="0" t="s">
        <v>3267</v>
      </c>
    </row>
    <row customHeight="1" ht="11.25">
      <c r="A184" s="373" t="s">
        <v>16</v>
      </c>
      <c r="B184" s="0" t="s">
        <v>3263</v>
      </c>
      <c r="C184" s="0" t="s">
        <v>3264</v>
      </c>
      <c r="D184" s="0" t="s">
        <v>3268</v>
      </c>
      <c r="E184" s="0" t="s">
        <v>3269</v>
      </c>
      <c r="F184" s="0" t="s">
        <v>2787</v>
      </c>
      <c r="G184" s="0" t="s">
        <v>3270</v>
      </c>
    </row>
    <row customHeight="1" ht="11.25">
      <c r="A185" s="373" t="s">
        <v>16</v>
      </c>
      <c r="B185" s="0" t="s">
        <v>3263</v>
      </c>
      <c r="C185" s="0" t="s">
        <v>3264</v>
      </c>
      <c r="D185" s="0" t="s">
        <v>3271</v>
      </c>
      <c r="E185" s="0" t="s">
        <v>3272</v>
      </c>
      <c r="F185" s="0" t="s">
        <v>2787</v>
      </c>
      <c r="G185" s="0" t="s">
        <v>3273</v>
      </c>
    </row>
    <row customHeight="1" ht="11.25">
      <c r="A186" s="373" t="s">
        <v>16</v>
      </c>
      <c r="B186" s="0" t="s">
        <v>3263</v>
      </c>
      <c r="C186" s="0" t="s">
        <v>3264</v>
      </c>
      <c r="D186" s="0" t="s">
        <v>3274</v>
      </c>
      <c r="E186" s="0" t="s">
        <v>3275</v>
      </c>
      <c r="F186" s="0" t="s">
        <v>2787</v>
      </c>
      <c r="G186" s="0" t="s">
        <v>3276</v>
      </c>
    </row>
    <row customHeight="1" ht="11.25">
      <c r="A187" s="373" t="s">
        <v>16</v>
      </c>
      <c r="B187" s="0" t="s">
        <v>3263</v>
      </c>
      <c r="C187" s="0" t="s">
        <v>3264</v>
      </c>
      <c r="D187" s="0" t="s">
        <v>3277</v>
      </c>
      <c r="E187" s="0" t="s">
        <v>3278</v>
      </c>
      <c r="F187" s="0" t="s">
        <v>2787</v>
      </c>
      <c r="G187" s="0" t="s">
        <v>3279</v>
      </c>
    </row>
    <row customHeight="1" ht="11.25">
      <c r="A188" s="373" t="s">
        <v>16</v>
      </c>
      <c r="B188" s="0" t="s">
        <v>3263</v>
      </c>
      <c r="C188" s="0" t="s">
        <v>3264</v>
      </c>
      <c r="D188" s="0" t="s">
        <v>3280</v>
      </c>
      <c r="E188" s="0" t="s">
        <v>3281</v>
      </c>
      <c r="F188" s="0" t="s">
        <v>2787</v>
      </c>
      <c r="G188" s="0" t="s">
        <v>3282</v>
      </c>
    </row>
    <row customHeight="1" ht="11.25">
      <c r="A189" s="373" t="s">
        <v>16</v>
      </c>
      <c r="B189" s="0" t="s">
        <v>3263</v>
      </c>
      <c r="C189" s="0" t="s">
        <v>3264</v>
      </c>
      <c r="D189" s="0" t="s">
        <v>3283</v>
      </c>
      <c r="E189" s="0" t="s">
        <v>3284</v>
      </c>
      <c r="F189" s="0" t="s">
        <v>2787</v>
      </c>
      <c r="G189" s="0" t="s">
        <v>3285</v>
      </c>
    </row>
    <row customHeight="1" ht="11.25">
      <c r="A190" s="373" t="s">
        <v>16</v>
      </c>
      <c r="B190" s="0" t="s">
        <v>3263</v>
      </c>
      <c r="C190" s="0" t="s">
        <v>3264</v>
      </c>
      <c r="D190" s="0" t="s">
        <v>3286</v>
      </c>
      <c r="E190" s="0" t="s">
        <v>3287</v>
      </c>
      <c r="F190" s="0" t="s">
        <v>2787</v>
      </c>
      <c r="G190" s="0" t="s">
        <v>3288</v>
      </c>
    </row>
    <row customHeight="1" ht="11.25">
      <c r="A191" s="373" t="s">
        <v>16</v>
      </c>
      <c r="B191" s="0" t="s">
        <v>3263</v>
      </c>
      <c r="C191" s="0" t="s">
        <v>3264</v>
      </c>
      <c r="D191" s="0" t="s">
        <v>2927</v>
      </c>
      <c r="E191" s="0" t="s">
        <v>3289</v>
      </c>
      <c r="F191" s="0" t="s">
        <v>2787</v>
      </c>
      <c r="G191" s="0" t="s">
        <v>3290</v>
      </c>
    </row>
    <row customHeight="1" ht="11.25">
      <c r="A192" s="373" t="s">
        <v>16</v>
      </c>
      <c r="B192" s="0" t="s">
        <v>3263</v>
      </c>
      <c r="C192" s="0" t="s">
        <v>3264</v>
      </c>
      <c r="D192" s="0" t="s">
        <v>3291</v>
      </c>
      <c r="E192" s="0" t="s">
        <v>3292</v>
      </c>
      <c r="F192" s="0" t="s">
        <v>2787</v>
      </c>
      <c r="G192" s="0" t="s">
        <v>3293</v>
      </c>
    </row>
    <row customHeight="1" ht="11.25">
      <c r="A193" s="373" t="s">
        <v>16</v>
      </c>
      <c r="B193" s="0" t="s">
        <v>3263</v>
      </c>
      <c r="C193" s="0" t="s">
        <v>3264</v>
      </c>
      <c r="D193" s="0" t="s">
        <v>3294</v>
      </c>
      <c r="E193" s="0" t="s">
        <v>3295</v>
      </c>
      <c r="F193" s="0" t="s">
        <v>2787</v>
      </c>
      <c r="G193" s="0" t="s">
        <v>3296</v>
      </c>
    </row>
    <row customHeight="1" ht="11.25">
      <c r="A194" s="373" t="s">
        <v>16</v>
      </c>
      <c r="B194" s="0" t="s">
        <v>3263</v>
      </c>
      <c r="C194" s="0" t="s">
        <v>3264</v>
      </c>
      <c r="D194" s="0" t="s">
        <v>3297</v>
      </c>
      <c r="E194" s="0" t="s">
        <v>3298</v>
      </c>
      <c r="F194" s="0" t="s">
        <v>2787</v>
      </c>
      <c r="G194" s="0" t="s">
        <v>3299</v>
      </c>
    </row>
    <row customHeight="1" ht="11.25">
      <c r="A195" s="373" t="s">
        <v>16</v>
      </c>
      <c r="B195" s="0" t="s">
        <v>3263</v>
      </c>
      <c r="C195" s="0" t="s">
        <v>3264</v>
      </c>
      <c r="D195" s="0" t="s">
        <v>3300</v>
      </c>
      <c r="E195" s="0" t="s">
        <v>3301</v>
      </c>
      <c r="F195" s="0" t="s">
        <v>2787</v>
      </c>
      <c r="G195" s="0" t="s">
        <v>3302</v>
      </c>
    </row>
    <row customHeight="1" ht="11.25">
      <c r="A196" s="373" t="s">
        <v>16</v>
      </c>
      <c r="B196" s="0" t="s">
        <v>3263</v>
      </c>
      <c r="C196" s="0" t="s">
        <v>3264</v>
      </c>
      <c r="D196" s="0" t="s">
        <v>3303</v>
      </c>
      <c r="E196" s="0" t="s">
        <v>3304</v>
      </c>
      <c r="F196" s="0" t="s">
        <v>2787</v>
      </c>
      <c r="G196" s="0" t="s">
        <v>3305</v>
      </c>
    </row>
    <row customHeight="1" ht="11.25">
      <c r="A197" s="373" t="s">
        <v>16</v>
      </c>
      <c r="B197" s="0" t="s">
        <v>3263</v>
      </c>
      <c r="C197" s="0" t="s">
        <v>3264</v>
      </c>
      <c r="D197" s="0" t="s">
        <v>3306</v>
      </c>
      <c r="E197" s="0" t="s">
        <v>3307</v>
      </c>
      <c r="F197" s="0" t="s">
        <v>2787</v>
      </c>
      <c r="G197" s="0" t="s">
        <v>3308</v>
      </c>
    </row>
    <row customHeight="1" ht="11.25">
      <c r="A198" s="373" t="s">
        <v>16</v>
      </c>
      <c r="B198" s="0" t="s">
        <v>3263</v>
      </c>
      <c r="C198" s="0" t="s">
        <v>3264</v>
      </c>
      <c r="D198" s="0" t="s">
        <v>3309</v>
      </c>
      <c r="E198" s="0" t="s">
        <v>3310</v>
      </c>
      <c r="F198" s="0" t="s">
        <v>2787</v>
      </c>
      <c r="G198" s="0" t="s">
        <v>3311</v>
      </c>
    </row>
    <row customHeight="1" ht="11.25">
      <c r="A199" s="373" t="s">
        <v>16</v>
      </c>
      <c r="B199" s="0" t="s">
        <v>3263</v>
      </c>
      <c r="C199" s="0" t="s">
        <v>3264</v>
      </c>
      <c r="D199" s="0" t="s">
        <v>3312</v>
      </c>
      <c r="E199" s="0" t="s">
        <v>3313</v>
      </c>
      <c r="F199" s="0" t="s">
        <v>2787</v>
      </c>
      <c r="G199" s="0" t="s">
        <v>3314</v>
      </c>
    </row>
    <row customHeight="1" ht="11.25">
      <c r="A200" s="373" t="s">
        <v>16</v>
      </c>
      <c r="B200" s="0" t="s">
        <v>3263</v>
      </c>
      <c r="C200" s="0" t="s">
        <v>3264</v>
      </c>
      <c r="D200" s="0" t="s">
        <v>3315</v>
      </c>
      <c r="E200" s="0" t="s">
        <v>3316</v>
      </c>
      <c r="F200" s="0" t="s">
        <v>2787</v>
      </c>
      <c r="G200" s="0" t="s">
        <v>3317</v>
      </c>
    </row>
    <row customHeight="1" ht="11.25">
      <c r="A201" s="373" t="s">
        <v>16</v>
      </c>
      <c r="B201" s="0" t="s">
        <v>3263</v>
      </c>
      <c r="C201" s="0" t="s">
        <v>3264</v>
      </c>
      <c r="D201" s="0" t="s">
        <v>3318</v>
      </c>
      <c r="E201" s="0" t="s">
        <v>3319</v>
      </c>
      <c r="F201" s="0" t="s">
        <v>2787</v>
      </c>
      <c r="G201" s="0" t="s">
        <v>3320</v>
      </c>
    </row>
    <row customHeight="1" ht="11.25">
      <c r="A202" s="373" t="s">
        <v>16</v>
      </c>
      <c r="B202" s="0" t="s">
        <v>3263</v>
      </c>
      <c r="C202" s="0" t="s">
        <v>3264</v>
      </c>
      <c r="D202" s="0" t="s">
        <v>3321</v>
      </c>
      <c r="E202" s="0" t="s">
        <v>3322</v>
      </c>
      <c r="F202" s="0" t="s">
        <v>2787</v>
      </c>
      <c r="G202" s="0" t="s">
        <v>3323</v>
      </c>
    </row>
    <row customHeight="1" ht="11.25">
      <c r="A203" s="373" t="s">
        <v>16</v>
      </c>
      <c r="B203" s="0" t="s">
        <v>3263</v>
      </c>
      <c r="C203" s="0" t="s">
        <v>3264</v>
      </c>
      <c r="D203" s="0" t="s">
        <v>3263</v>
      </c>
      <c r="E203" s="0" t="s">
        <v>3264</v>
      </c>
      <c r="F203" s="0" t="s">
        <v>2784</v>
      </c>
      <c r="G203" s="0" t="s">
        <v>3324</v>
      </c>
    </row>
    <row customHeight="1" ht="11.25">
      <c r="A204" s="373" t="s">
        <v>16</v>
      </c>
      <c r="B204" s="0" t="s">
        <v>3263</v>
      </c>
      <c r="C204" s="0" t="s">
        <v>3264</v>
      </c>
      <c r="D204" s="0" t="s">
        <v>3325</v>
      </c>
      <c r="E204" s="0" t="s">
        <v>3326</v>
      </c>
      <c r="F204" s="0" t="s">
        <v>2787</v>
      </c>
      <c r="G204" s="0" t="s">
        <v>3327</v>
      </c>
    </row>
    <row customHeight="1" ht="11.25">
      <c r="A205" s="373" t="s">
        <v>16</v>
      </c>
      <c r="B205" s="0" t="s">
        <v>3263</v>
      </c>
      <c r="C205" s="0" t="s">
        <v>3264</v>
      </c>
      <c r="D205" s="0" t="s">
        <v>3328</v>
      </c>
      <c r="E205" s="0" t="s">
        <v>3329</v>
      </c>
      <c r="F205" s="0" t="s">
        <v>2787</v>
      </c>
      <c r="G205" s="0" t="s">
        <v>3330</v>
      </c>
    </row>
    <row customHeight="1" ht="11.25">
      <c r="A206" s="373" t="s">
        <v>16</v>
      </c>
      <c r="B206" s="0" t="s">
        <v>3331</v>
      </c>
      <c r="C206" s="0" t="s">
        <v>3332</v>
      </c>
      <c r="D206" s="0" t="s">
        <v>3333</v>
      </c>
      <c r="E206" s="0" t="s">
        <v>3334</v>
      </c>
      <c r="F206" s="0" t="s">
        <v>2787</v>
      </c>
      <c r="G206" s="0" t="s">
        <v>3335</v>
      </c>
    </row>
    <row customHeight="1" ht="11.25">
      <c r="A207" s="373" t="s">
        <v>16</v>
      </c>
      <c r="B207" s="0" t="s">
        <v>3331</v>
      </c>
      <c r="C207" s="0" t="s">
        <v>3332</v>
      </c>
      <c r="D207" s="0" t="s">
        <v>3336</v>
      </c>
      <c r="E207" s="0" t="s">
        <v>3337</v>
      </c>
      <c r="F207" s="0" t="s">
        <v>2787</v>
      </c>
      <c r="G207" s="0" t="s">
        <v>3338</v>
      </c>
    </row>
    <row customHeight="1" ht="11.25">
      <c r="A208" s="373" t="s">
        <v>16</v>
      </c>
      <c r="B208" s="0" t="s">
        <v>3331</v>
      </c>
      <c r="C208" s="0" t="s">
        <v>3332</v>
      </c>
      <c r="D208" s="0" t="s">
        <v>3339</v>
      </c>
      <c r="E208" s="0" t="s">
        <v>3340</v>
      </c>
      <c r="F208" s="0" t="s">
        <v>2787</v>
      </c>
      <c r="G208" s="0" t="s">
        <v>3341</v>
      </c>
    </row>
    <row customHeight="1" ht="11.25">
      <c r="A209" s="373" t="s">
        <v>16</v>
      </c>
      <c r="B209" s="0" t="s">
        <v>3331</v>
      </c>
      <c r="C209" s="0" t="s">
        <v>3332</v>
      </c>
      <c r="D209" s="0" t="s">
        <v>3342</v>
      </c>
      <c r="E209" s="0" t="s">
        <v>3343</v>
      </c>
      <c r="F209" s="0" t="s">
        <v>2787</v>
      </c>
      <c r="G209" s="0" t="s">
        <v>3344</v>
      </c>
    </row>
    <row customHeight="1" ht="11.25">
      <c r="A210" s="373" t="s">
        <v>16</v>
      </c>
      <c r="B210" s="0" t="s">
        <v>3331</v>
      </c>
      <c r="C210" s="0" t="s">
        <v>3332</v>
      </c>
      <c r="D210" s="0" t="s">
        <v>3345</v>
      </c>
      <c r="E210" s="0" t="s">
        <v>3346</v>
      </c>
      <c r="F210" s="0" t="s">
        <v>2787</v>
      </c>
      <c r="G210" s="0" t="s">
        <v>3347</v>
      </c>
    </row>
    <row customHeight="1" ht="11.25">
      <c r="A211" s="373" t="s">
        <v>16</v>
      </c>
      <c r="B211" s="0" t="s">
        <v>3331</v>
      </c>
      <c r="C211" s="0" t="s">
        <v>3332</v>
      </c>
      <c r="D211" s="0" t="s">
        <v>3348</v>
      </c>
      <c r="E211" s="0" t="s">
        <v>3349</v>
      </c>
      <c r="F211" s="0" t="s">
        <v>2787</v>
      </c>
      <c r="G211" s="0" t="s">
        <v>3350</v>
      </c>
    </row>
    <row customHeight="1" ht="11.25">
      <c r="A212" s="373" t="s">
        <v>16</v>
      </c>
      <c r="B212" s="0" t="s">
        <v>3331</v>
      </c>
      <c r="C212" s="0" t="s">
        <v>3332</v>
      </c>
      <c r="D212" s="0" t="s">
        <v>3351</v>
      </c>
      <c r="E212" s="0" t="s">
        <v>3352</v>
      </c>
      <c r="F212" s="0" t="s">
        <v>2787</v>
      </c>
      <c r="G212" s="0" t="s">
        <v>3353</v>
      </c>
    </row>
    <row customHeight="1" ht="11.25">
      <c r="A213" s="373" t="s">
        <v>16</v>
      </c>
      <c r="B213" s="0" t="s">
        <v>3331</v>
      </c>
      <c r="C213" s="0" t="s">
        <v>3332</v>
      </c>
      <c r="D213" s="0" t="s">
        <v>3354</v>
      </c>
      <c r="E213" s="0" t="s">
        <v>3355</v>
      </c>
      <c r="F213" s="0" t="s">
        <v>2787</v>
      </c>
      <c r="G213" s="0" t="s">
        <v>3356</v>
      </c>
    </row>
    <row customHeight="1" ht="11.25">
      <c r="A214" s="373" t="s">
        <v>16</v>
      </c>
      <c r="B214" s="0" t="s">
        <v>3331</v>
      </c>
      <c r="C214" s="0" t="s">
        <v>3332</v>
      </c>
      <c r="D214" s="0" t="s">
        <v>3357</v>
      </c>
      <c r="E214" s="0" t="s">
        <v>3358</v>
      </c>
      <c r="F214" s="0" t="s">
        <v>2787</v>
      </c>
      <c r="G214" s="0" t="s">
        <v>3359</v>
      </c>
    </row>
    <row customHeight="1" ht="11.25">
      <c r="A215" s="373" t="s">
        <v>16</v>
      </c>
      <c r="B215" s="0" t="s">
        <v>3331</v>
      </c>
      <c r="C215" s="0" t="s">
        <v>3332</v>
      </c>
      <c r="D215" s="0" t="s">
        <v>3360</v>
      </c>
      <c r="E215" s="0" t="s">
        <v>3361</v>
      </c>
      <c r="F215" s="0" t="s">
        <v>2787</v>
      </c>
      <c r="G215" s="0" t="s">
        <v>3362</v>
      </c>
    </row>
    <row customHeight="1" ht="11.25">
      <c r="A216" s="373" t="s">
        <v>16</v>
      </c>
      <c r="B216" s="0" t="s">
        <v>3331</v>
      </c>
      <c r="C216" s="0" t="s">
        <v>3332</v>
      </c>
      <c r="D216" s="0" t="s">
        <v>3363</v>
      </c>
      <c r="E216" s="0" t="s">
        <v>3364</v>
      </c>
      <c r="F216" s="0" t="s">
        <v>2787</v>
      </c>
      <c r="G216" s="0" t="s">
        <v>3365</v>
      </c>
    </row>
    <row customHeight="1" ht="11.25">
      <c r="A217" s="373" t="s">
        <v>16</v>
      </c>
      <c r="B217" s="0" t="s">
        <v>3331</v>
      </c>
      <c r="C217" s="0" t="s">
        <v>3332</v>
      </c>
      <c r="D217" s="0" t="s">
        <v>3366</v>
      </c>
      <c r="E217" s="0" t="s">
        <v>3367</v>
      </c>
      <c r="F217" s="0" t="s">
        <v>2787</v>
      </c>
      <c r="G217" s="0" t="s">
        <v>3368</v>
      </c>
    </row>
    <row customHeight="1" ht="11.25">
      <c r="A218" s="373" t="s">
        <v>16</v>
      </c>
      <c r="B218" s="0" t="s">
        <v>3331</v>
      </c>
      <c r="C218" s="0" t="s">
        <v>3332</v>
      </c>
      <c r="D218" s="0" t="s">
        <v>3369</v>
      </c>
      <c r="E218" s="0" t="s">
        <v>3370</v>
      </c>
      <c r="F218" s="0" t="s">
        <v>2787</v>
      </c>
      <c r="G218" s="0" t="s">
        <v>3371</v>
      </c>
    </row>
    <row customHeight="1" ht="11.25">
      <c r="A219" s="373" t="s">
        <v>16</v>
      </c>
      <c r="B219" s="0" t="s">
        <v>3331</v>
      </c>
      <c r="C219" s="0" t="s">
        <v>3332</v>
      </c>
      <c r="D219" s="0" t="s">
        <v>3372</v>
      </c>
      <c r="E219" s="0" t="s">
        <v>3373</v>
      </c>
      <c r="F219" s="0" t="s">
        <v>2787</v>
      </c>
      <c r="G219" s="0" t="s">
        <v>3374</v>
      </c>
    </row>
    <row customHeight="1" ht="11.25">
      <c r="A220" s="373" t="s">
        <v>16</v>
      </c>
      <c r="B220" s="0" t="s">
        <v>3331</v>
      </c>
      <c r="C220" s="0" t="s">
        <v>3332</v>
      </c>
      <c r="D220" s="0" t="s">
        <v>3375</v>
      </c>
      <c r="E220" s="0" t="s">
        <v>3376</v>
      </c>
      <c r="F220" s="0" t="s">
        <v>2787</v>
      </c>
      <c r="G220" s="0" t="s">
        <v>3377</v>
      </c>
    </row>
    <row customHeight="1" ht="11.25">
      <c r="A221" s="373" t="s">
        <v>16</v>
      </c>
      <c r="B221" s="0" t="s">
        <v>3331</v>
      </c>
      <c r="C221" s="0" t="s">
        <v>3332</v>
      </c>
      <c r="D221" s="0" t="s">
        <v>3378</v>
      </c>
      <c r="E221" s="0" t="s">
        <v>3379</v>
      </c>
      <c r="F221" s="0" t="s">
        <v>2787</v>
      </c>
      <c r="G221" s="0" t="s">
        <v>3380</v>
      </c>
    </row>
    <row customHeight="1" ht="11.25">
      <c r="A222" s="373" t="s">
        <v>16</v>
      </c>
      <c r="B222" s="0" t="s">
        <v>3331</v>
      </c>
      <c r="C222" s="0" t="s">
        <v>3332</v>
      </c>
      <c r="D222" s="0" t="s">
        <v>3331</v>
      </c>
      <c r="E222" s="0" t="s">
        <v>3332</v>
      </c>
      <c r="F222" s="0" t="s">
        <v>2784</v>
      </c>
      <c r="G222" s="0" t="s">
        <v>3381</v>
      </c>
    </row>
    <row customHeight="1" ht="11.25">
      <c r="A223" s="373" t="s">
        <v>16</v>
      </c>
      <c r="B223" s="0" t="s">
        <v>3331</v>
      </c>
      <c r="C223" s="0" t="s">
        <v>3332</v>
      </c>
      <c r="D223" s="0" t="s">
        <v>3382</v>
      </c>
      <c r="E223" s="0" t="s">
        <v>3383</v>
      </c>
      <c r="F223" s="0" t="s">
        <v>2787</v>
      </c>
      <c r="G223" s="0" t="s">
        <v>3384</v>
      </c>
    </row>
    <row customHeight="1" ht="11.25">
      <c r="A224" s="373" t="s">
        <v>16</v>
      </c>
      <c r="B224" s="0" t="s">
        <v>3331</v>
      </c>
      <c r="C224" s="0" t="s">
        <v>3332</v>
      </c>
      <c r="D224" s="0" t="s">
        <v>3385</v>
      </c>
      <c r="E224" s="0" t="s">
        <v>3386</v>
      </c>
      <c r="F224" s="0" t="s">
        <v>2787</v>
      </c>
      <c r="G224" s="0" t="s">
        <v>3387</v>
      </c>
    </row>
    <row customHeight="1" ht="11.25">
      <c r="A225" s="373" t="s">
        <v>16</v>
      </c>
      <c r="B225" s="0" t="s">
        <v>3331</v>
      </c>
      <c r="C225" s="0" t="s">
        <v>3332</v>
      </c>
      <c r="D225" s="0" t="s">
        <v>3388</v>
      </c>
      <c r="E225" s="0" t="s">
        <v>3389</v>
      </c>
      <c r="F225" s="0" t="s">
        <v>2787</v>
      </c>
      <c r="G225" s="0" t="s">
        <v>3390</v>
      </c>
    </row>
    <row customHeight="1" ht="11.25">
      <c r="A226" s="373" t="s">
        <v>16</v>
      </c>
      <c r="B226" s="0" t="s">
        <v>3331</v>
      </c>
      <c r="C226" s="0" t="s">
        <v>3332</v>
      </c>
      <c r="D226" s="0" t="s">
        <v>3391</v>
      </c>
      <c r="E226" s="0" t="s">
        <v>3392</v>
      </c>
      <c r="F226" s="0" t="s">
        <v>2787</v>
      </c>
      <c r="G226" s="0" t="s">
        <v>3393</v>
      </c>
    </row>
    <row customHeight="1" ht="11.25">
      <c r="A227" s="373" t="s">
        <v>16</v>
      </c>
      <c r="B227" s="0" t="s">
        <v>3394</v>
      </c>
      <c r="C227" s="0" t="s">
        <v>3395</v>
      </c>
      <c r="D227" s="0" t="s">
        <v>3396</v>
      </c>
      <c r="E227" s="0" t="s">
        <v>3397</v>
      </c>
      <c r="F227" s="0" t="s">
        <v>2787</v>
      </c>
      <c r="G227" s="0" t="s">
        <v>3398</v>
      </c>
    </row>
    <row customHeight="1" ht="11.25">
      <c r="A228" s="373" t="s">
        <v>16</v>
      </c>
      <c r="B228" s="0" t="s">
        <v>3394</v>
      </c>
      <c r="C228" s="0" t="s">
        <v>3395</v>
      </c>
      <c r="D228" s="0" t="s">
        <v>3399</v>
      </c>
      <c r="E228" s="0" t="s">
        <v>3400</v>
      </c>
      <c r="F228" s="0" t="s">
        <v>2787</v>
      </c>
      <c r="G228" s="0" t="s">
        <v>3401</v>
      </c>
    </row>
    <row customHeight="1" ht="11.25">
      <c r="A229" s="373" t="s">
        <v>16</v>
      </c>
      <c r="B229" s="0" t="s">
        <v>3394</v>
      </c>
      <c r="C229" s="0" t="s">
        <v>3395</v>
      </c>
      <c r="D229" s="0" t="s">
        <v>3402</v>
      </c>
      <c r="E229" s="0" t="s">
        <v>3403</v>
      </c>
      <c r="F229" s="0" t="s">
        <v>2787</v>
      </c>
      <c r="G229" s="0" t="s">
        <v>3404</v>
      </c>
    </row>
    <row customHeight="1" ht="11.25">
      <c r="A230" s="373" t="s">
        <v>16</v>
      </c>
      <c r="B230" s="0" t="s">
        <v>3394</v>
      </c>
      <c r="C230" s="0" t="s">
        <v>3395</v>
      </c>
      <c r="D230" s="0" t="s">
        <v>2812</v>
      </c>
      <c r="E230" s="0" t="s">
        <v>3405</v>
      </c>
      <c r="F230" s="0" t="s">
        <v>2787</v>
      </c>
      <c r="G230" s="0" t="s">
        <v>3406</v>
      </c>
    </row>
    <row customHeight="1" ht="11.25">
      <c r="A231" s="373" t="s">
        <v>16</v>
      </c>
      <c r="B231" s="0" t="s">
        <v>3394</v>
      </c>
      <c r="C231" s="0" t="s">
        <v>3395</v>
      </c>
      <c r="D231" s="0" t="s">
        <v>3407</v>
      </c>
      <c r="E231" s="0" t="s">
        <v>3408</v>
      </c>
      <c r="F231" s="0" t="s">
        <v>2787</v>
      </c>
      <c r="G231" s="0" t="s">
        <v>3409</v>
      </c>
    </row>
    <row customHeight="1" ht="11.25">
      <c r="A232" s="373" t="s">
        <v>16</v>
      </c>
      <c r="B232" s="0" t="s">
        <v>3394</v>
      </c>
      <c r="C232" s="0" t="s">
        <v>3395</v>
      </c>
      <c r="D232" s="0" t="s">
        <v>3410</v>
      </c>
      <c r="E232" s="0" t="s">
        <v>3411</v>
      </c>
      <c r="F232" s="0" t="s">
        <v>3412</v>
      </c>
      <c r="G232" s="0" t="s">
        <v>3413</v>
      </c>
    </row>
    <row customHeight="1" ht="11.25">
      <c r="A233" s="373" t="s">
        <v>16</v>
      </c>
      <c r="B233" s="0" t="s">
        <v>3394</v>
      </c>
      <c r="C233" s="0" t="s">
        <v>3395</v>
      </c>
      <c r="D233" s="0" t="s">
        <v>3414</v>
      </c>
      <c r="E233" s="0" t="s">
        <v>3415</v>
      </c>
      <c r="F233" s="0" t="s">
        <v>2787</v>
      </c>
      <c r="G233" s="0" t="s">
        <v>3416</v>
      </c>
    </row>
    <row customHeight="1" ht="11.25">
      <c r="A234" s="373" t="s">
        <v>16</v>
      </c>
      <c r="B234" s="0" t="s">
        <v>3394</v>
      </c>
      <c r="C234" s="0" t="s">
        <v>3395</v>
      </c>
      <c r="D234" s="0" t="s">
        <v>3417</v>
      </c>
      <c r="E234" s="0" t="s">
        <v>3418</v>
      </c>
      <c r="F234" s="0" t="s">
        <v>2787</v>
      </c>
      <c r="G234" s="0" t="s">
        <v>3419</v>
      </c>
    </row>
    <row customHeight="1" ht="11.25">
      <c r="A235" s="373" t="s">
        <v>16</v>
      </c>
      <c r="B235" s="0" t="s">
        <v>3394</v>
      </c>
      <c r="C235" s="0" t="s">
        <v>3395</v>
      </c>
      <c r="D235" s="0" t="s">
        <v>3420</v>
      </c>
      <c r="E235" s="0" t="s">
        <v>3421</v>
      </c>
      <c r="F235" s="0" t="s">
        <v>2787</v>
      </c>
      <c r="G235" s="0" t="s">
        <v>3422</v>
      </c>
    </row>
    <row customHeight="1" ht="11.25">
      <c r="A236" s="373" t="s">
        <v>16</v>
      </c>
      <c r="B236" s="0" t="s">
        <v>3394</v>
      </c>
      <c r="C236" s="0" t="s">
        <v>3395</v>
      </c>
      <c r="D236" s="0" t="s">
        <v>3423</v>
      </c>
      <c r="E236" s="0" t="s">
        <v>3424</v>
      </c>
      <c r="F236" s="0" t="s">
        <v>2787</v>
      </c>
      <c r="G236" s="0" t="s">
        <v>3425</v>
      </c>
    </row>
    <row customHeight="1" ht="11.25">
      <c r="A237" s="373" t="s">
        <v>16</v>
      </c>
      <c r="B237" s="0" t="s">
        <v>3394</v>
      </c>
      <c r="C237" s="0" t="s">
        <v>3395</v>
      </c>
      <c r="D237" s="0" t="s">
        <v>3394</v>
      </c>
      <c r="E237" s="0" t="s">
        <v>3395</v>
      </c>
      <c r="F237" s="0" t="s">
        <v>2784</v>
      </c>
      <c r="G237" s="0" t="s">
        <v>3426</v>
      </c>
    </row>
    <row customHeight="1" ht="11.25">
      <c r="A238" s="373" t="s">
        <v>16</v>
      </c>
      <c r="B238" s="0" t="s">
        <v>3394</v>
      </c>
      <c r="C238" s="0" t="s">
        <v>3395</v>
      </c>
      <c r="D238" s="0" t="s">
        <v>3427</v>
      </c>
      <c r="E238" s="0" t="s">
        <v>3428</v>
      </c>
      <c r="F238" s="0" t="s">
        <v>2787</v>
      </c>
      <c r="G238" s="0" t="s">
        <v>3429</v>
      </c>
    </row>
    <row customHeight="1" ht="11.25">
      <c r="A239" s="373" t="s">
        <v>16</v>
      </c>
      <c r="B239" s="0" t="s">
        <v>3394</v>
      </c>
      <c r="C239" s="0" t="s">
        <v>3395</v>
      </c>
      <c r="D239" s="0" t="s">
        <v>3430</v>
      </c>
      <c r="E239" s="0" t="s">
        <v>3431</v>
      </c>
      <c r="F239" s="0" t="s">
        <v>2787</v>
      </c>
      <c r="G239" s="0" t="s">
        <v>3432</v>
      </c>
    </row>
    <row customHeight="1" ht="11.25">
      <c r="A240" s="373" t="s">
        <v>16</v>
      </c>
      <c r="B240" s="0" t="s">
        <v>3394</v>
      </c>
      <c r="C240" s="0" t="s">
        <v>3395</v>
      </c>
      <c r="D240" s="0" t="s">
        <v>3433</v>
      </c>
      <c r="E240" s="0" t="s">
        <v>3434</v>
      </c>
      <c r="F240" s="0" t="s">
        <v>2787</v>
      </c>
      <c r="G240" s="0" t="s">
        <v>3435</v>
      </c>
    </row>
    <row customHeight="1" ht="11.25">
      <c r="A241" s="373" t="s">
        <v>16</v>
      </c>
      <c r="B241" s="0" t="s">
        <v>3436</v>
      </c>
      <c r="C241" s="0" t="s">
        <v>3437</v>
      </c>
      <c r="D241" s="0" t="s">
        <v>3438</v>
      </c>
      <c r="E241" s="0" t="s">
        <v>3439</v>
      </c>
      <c r="F241" s="0" t="s">
        <v>2787</v>
      </c>
      <c r="G241" s="0" t="s">
        <v>3440</v>
      </c>
    </row>
    <row customHeight="1" ht="11.25">
      <c r="A242" s="373" t="s">
        <v>16</v>
      </c>
      <c r="B242" s="0" t="s">
        <v>3436</v>
      </c>
      <c r="C242" s="0" t="s">
        <v>3437</v>
      </c>
      <c r="D242" s="0" t="s">
        <v>3441</v>
      </c>
      <c r="E242" s="0" t="s">
        <v>3442</v>
      </c>
      <c r="F242" s="0" t="s">
        <v>2787</v>
      </c>
      <c r="G242" s="0" t="s">
        <v>3443</v>
      </c>
    </row>
    <row customHeight="1" ht="11.25">
      <c r="A243" s="373" t="s">
        <v>16</v>
      </c>
      <c r="B243" s="0" t="s">
        <v>3436</v>
      </c>
      <c r="C243" s="0" t="s">
        <v>3437</v>
      </c>
      <c r="D243" s="0" t="s">
        <v>3444</v>
      </c>
      <c r="E243" s="0" t="s">
        <v>3445</v>
      </c>
      <c r="F243" s="0" t="s">
        <v>2787</v>
      </c>
      <c r="G243" s="0" t="s">
        <v>3446</v>
      </c>
    </row>
    <row customHeight="1" ht="11.25">
      <c r="A244" s="373" t="s">
        <v>16</v>
      </c>
      <c r="B244" s="0" t="s">
        <v>3436</v>
      </c>
      <c r="C244" s="0" t="s">
        <v>3437</v>
      </c>
      <c r="D244" s="0" t="s">
        <v>3447</v>
      </c>
      <c r="E244" s="0" t="s">
        <v>3448</v>
      </c>
      <c r="F244" s="0" t="s">
        <v>2787</v>
      </c>
      <c r="G244" s="0" t="s">
        <v>3449</v>
      </c>
    </row>
    <row customHeight="1" ht="11.25">
      <c r="A245" s="373" t="s">
        <v>16</v>
      </c>
      <c r="B245" s="0" t="s">
        <v>3436</v>
      </c>
      <c r="C245" s="0" t="s">
        <v>3437</v>
      </c>
      <c r="D245" s="0" t="s">
        <v>3450</v>
      </c>
      <c r="E245" s="0" t="s">
        <v>3451</v>
      </c>
      <c r="F245" s="0" t="s">
        <v>2787</v>
      </c>
      <c r="G245" s="0" t="s">
        <v>3452</v>
      </c>
    </row>
    <row customHeight="1" ht="11.25">
      <c r="A246" s="373" t="s">
        <v>16</v>
      </c>
      <c r="B246" s="0" t="s">
        <v>3436</v>
      </c>
      <c r="C246" s="0" t="s">
        <v>3437</v>
      </c>
      <c r="D246" s="0" t="s">
        <v>3453</v>
      </c>
      <c r="E246" s="0" t="s">
        <v>3454</v>
      </c>
      <c r="F246" s="0" t="s">
        <v>2787</v>
      </c>
      <c r="G246" s="0" t="s">
        <v>3455</v>
      </c>
    </row>
    <row customHeight="1" ht="11.25">
      <c r="A247" s="373" t="s">
        <v>16</v>
      </c>
      <c r="B247" s="0" t="s">
        <v>3436</v>
      </c>
      <c r="C247" s="0" t="s">
        <v>3437</v>
      </c>
      <c r="D247" s="0" t="s">
        <v>3456</v>
      </c>
      <c r="E247" s="0" t="s">
        <v>3457</v>
      </c>
      <c r="F247" s="0" t="s">
        <v>2787</v>
      </c>
      <c r="G247" s="0" t="s">
        <v>3458</v>
      </c>
    </row>
    <row customHeight="1" ht="11.25">
      <c r="A248" s="373" t="s">
        <v>16</v>
      </c>
      <c r="B248" s="0" t="s">
        <v>3436</v>
      </c>
      <c r="C248" s="0" t="s">
        <v>3437</v>
      </c>
      <c r="D248" s="0" t="s">
        <v>3459</v>
      </c>
      <c r="E248" s="0" t="s">
        <v>3460</v>
      </c>
      <c r="F248" s="0" t="s">
        <v>2787</v>
      </c>
      <c r="G248" s="0" t="s">
        <v>3461</v>
      </c>
    </row>
    <row customHeight="1" ht="11.25">
      <c r="A249" s="373" t="s">
        <v>16</v>
      </c>
      <c r="B249" s="0" t="s">
        <v>3436</v>
      </c>
      <c r="C249" s="0" t="s">
        <v>3437</v>
      </c>
      <c r="D249" s="0" t="s">
        <v>3462</v>
      </c>
      <c r="E249" s="0" t="s">
        <v>3463</v>
      </c>
      <c r="F249" s="0" t="s">
        <v>2787</v>
      </c>
      <c r="G249" s="0" t="s">
        <v>3464</v>
      </c>
    </row>
    <row customHeight="1" ht="11.25">
      <c r="A250" s="373" t="s">
        <v>16</v>
      </c>
      <c r="B250" s="0" t="s">
        <v>3436</v>
      </c>
      <c r="C250" s="0" t="s">
        <v>3437</v>
      </c>
      <c r="D250" s="0" t="s">
        <v>3465</v>
      </c>
      <c r="E250" s="0" t="s">
        <v>3466</v>
      </c>
      <c r="F250" s="0" t="s">
        <v>2787</v>
      </c>
      <c r="G250" s="0" t="s">
        <v>3467</v>
      </c>
    </row>
    <row customHeight="1" ht="11.25">
      <c r="A251" s="373" t="s">
        <v>16</v>
      </c>
      <c r="B251" s="0" t="s">
        <v>3436</v>
      </c>
      <c r="C251" s="0" t="s">
        <v>3437</v>
      </c>
      <c r="D251" s="0" t="s">
        <v>3468</v>
      </c>
      <c r="E251" s="0" t="s">
        <v>3469</v>
      </c>
      <c r="F251" s="0" t="s">
        <v>2787</v>
      </c>
      <c r="G251" s="0" t="s">
        <v>3470</v>
      </c>
    </row>
    <row customHeight="1" ht="11.25">
      <c r="A252" s="373" t="s">
        <v>16</v>
      </c>
      <c r="B252" s="0" t="s">
        <v>3436</v>
      </c>
      <c r="C252" s="0" t="s">
        <v>3437</v>
      </c>
      <c r="D252" s="0" t="s">
        <v>3471</v>
      </c>
      <c r="E252" s="0" t="s">
        <v>3472</v>
      </c>
      <c r="F252" s="0" t="s">
        <v>2787</v>
      </c>
      <c r="G252" s="0" t="s">
        <v>3473</v>
      </c>
    </row>
    <row customHeight="1" ht="11.25">
      <c r="A253" s="373" t="s">
        <v>16</v>
      </c>
      <c r="B253" s="0" t="s">
        <v>3436</v>
      </c>
      <c r="C253" s="0" t="s">
        <v>3437</v>
      </c>
      <c r="D253" s="0" t="s">
        <v>3436</v>
      </c>
      <c r="E253" s="0" t="s">
        <v>3437</v>
      </c>
      <c r="F253" s="0" t="s">
        <v>2784</v>
      </c>
      <c r="G253" s="0" t="s">
        <v>3474</v>
      </c>
    </row>
    <row customHeight="1" ht="11.25">
      <c r="A254" s="373" t="s">
        <v>16</v>
      </c>
      <c r="B254" s="0" t="s">
        <v>3436</v>
      </c>
      <c r="C254" s="0" t="s">
        <v>3437</v>
      </c>
      <c r="D254" s="0" t="s">
        <v>3475</v>
      </c>
      <c r="E254" s="0" t="s">
        <v>3476</v>
      </c>
      <c r="F254" s="0" t="s">
        <v>2787</v>
      </c>
      <c r="G254" s="0" t="s">
        <v>3477</v>
      </c>
    </row>
    <row customHeight="1" ht="11.25">
      <c r="A255" s="373" t="s">
        <v>16</v>
      </c>
      <c r="B255" s="0" t="s">
        <v>3436</v>
      </c>
      <c r="C255" s="0" t="s">
        <v>3437</v>
      </c>
      <c r="D255" s="0" t="s">
        <v>3478</v>
      </c>
      <c r="E255" s="0" t="s">
        <v>3479</v>
      </c>
      <c r="F255" s="0" t="s">
        <v>2787</v>
      </c>
      <c r="G255" s="0" t="s">
        <v>3480</v>
      </c>
    </row>
    <row customHeight="1" ht="11.25">
      <c r="A256" s="373" t="s">
        <v>16</v>
      </c>
      <c r="B256" s="0" t="s">
        <v>3481</v>
      </c>
      <c r="C256" s="0" t="s">
        <v>3482</v>
      </c>
      <c r="D256" s="0" t="s">
        <v>3483</v>
      </c>
      <c r="E256" s="0" t="s">
        <v>3484</v>
      </c>
      <c r="F256" s="0" t="s">
        <v>2787</v>
      </c>
      <c r="G256" s="0" t="s">
        <v>3485</v>
      </c>
    </row>
    <row customHeight="1" ht="11.25">
      <c r="A257" s="373" t="s">
        <v>16</v>
      </c>
      <c r="B257" s="0" t="s">
        <v>3481</v>
      </c>
      <c r="C257" s="0" t="s">
        <v>3482</v>
      </c>
      <c r="D257" s="0" t="s">
        <v>3486</v>
      </c>
      <c r="E257" s="0" t="s">
        <v>3487</v>
      </c>
      <c r="F257" s="0" t="s">
        <v>2787</v>
      </c>
      <c r="G257" s="0" t="s">
        <v>3488</v>
      </c>
    </row>
    <row customHeight="1" ht="11.25">
      <c r="A258" s="373" t="s">
        <v>16</v>
      </c>
      <c r="B258" s="0" t="s">
        <v>3481</v>
      </c>
      <c r="C258" s="0" t="s">
        <v>3482</v>
      </c>
      <c r="D258" s="0" t="s">
        <v>3489</v>
      </c>
      <c r="E258" s="0" t="s">
        <v>3490</v>
      </c>
      <c r="F258" s="0" t="s">
        <v>2787</v>
      </c>
      <c r="G258" s="0" t="s">
        <v>3491</v>
      </c>
    </row>
    <row customHeight="1" ht="11.25">
      <c r="A259" s="373" t="s">
        <v>16</v>
      </c>
      <c r="B259" s="0" t="s">
        <v>3481</v>
      </c>
      <c r="C259" s="0" t="s">
        <v>3482</v>
      </c>
      <c r="D259" s="0" t="s">
        <v>3492</v>
      </c>
      <c r="E259" s="0" t="s">
        <v>3493</v>
      </c>
      <c r="F259" s="0" t="s">
        <v>2787</v>
      </c>
      <c r="G259" s="0" t="s">
        <v>3494</v>
      </c>
    </row>
    <row customHeight="1" ht="11.25">
      <c r="A260" s="373" t="s">
        <v>16</v>
      </c>
      <c r="B260" s="0" t="s">
        <v>3481</v>
      </c>
      <c r="C260" s="0" t="s">
        <v>3482</v>
      </c>
      <c r="D260" s="0" t="s">
        <v>3495</v>
      </c>
      <c r="E260" s="0" t="s">
        <v>3496</v>
      </c>
      <c r="F260" s="0" t="s">
        <v>2787</v>
      </c>
      <c r="G260" s="0" t="s">
        <v>3497</v>
      </c>
    </row>
    <row customHeight="1" ht="11.25">
      <c r="A261" s="373" t="s">
        <v>16</v>
      </c>
      <c r="B261" s="0" t="s">
        <v>3481</v>
      </c>
      <c r="C261" s="0" t="s">
        <v>3482</v>
      </c>
      <c r="D261" s="0" t="s">
        <v>3498</v>
      </c>
      <c r="E261" s="0" t="s">
        <v>3499</v>
      </c>
      <c r="F261" s="0" t="s">
        <v>2787</v>
      </c>
      <c r="G261" s="0" t="s">
        <v>3500</v>
      </c>
    </row>
    <row customHeight="1" ht="11.25">
      <c r="A262" s="373" t="s">
        <v>16</v>
      </c>
      <c r="B262" s="0" t="s">
        <v>3481</v>
      </c>
      <c r="C262" s="0" t="s">
        <v>3482</v>
      </c>
      <c r="D262" s="0" t="s">
        <v>3501</v>
      </c>
      <c r="E262" s="0" t="s">
        <v>3502</v>
      </c>
      <c r="F262" s="0" t="s">
        <v>2787</v>
      </c>
      <c r="G262" s="0" t="s">
        <v>3503</v>
      </c>
    </row>
    <row customHeight="1" ht="11.25">
      <c r="A263" s="373" t="s">
        <v>16</v>
      </c>
      <c r="B263" s="0" t="s">
        <v>3481</v>
      </c>
      <c r="C263" s="0" t="s">
        <v>3482</v>
      </c>
      <c r="D263" s="0" t="s">
        <v>3504</v>
      </c>
      <c r="E263" s="0" t="s">
        <v>3505</v>
      </c>
      <c r="F263" s="0" t="s">
        <v>2787</v>
      </c>
      <c r="G263" s="0" t="s">
        <v>3506</v>
      </c>
    </row>
    <row customHeight="1" ht="11.25">
      <c r="A264" s="373" t="s">
        <v>16</v>
      </c>
      <c r="B264" s="0" t="s">
        <v>3481</v>
      </c>
      <c r="C264" s="0" t="s">
        <v>3482</v>
      </c>
      <c r="D264" s="0" t="s">
        <v>3507</v>
      </c>
      <c r="E264" s="0" t="s">
        <v>3508</v>
      </c>
      <c r="F264" s="0" t="s">
        <v>2787</v>
      </c>
      <c r="G264" s="0" t="s">
        <v>3509</v>
      </c>
    </row>
    <row customHeight="1" ht="11.25">
      <c r="A265" s="373" t="s">
        <v>16</v>
      </c>
      <c r="B265" s="0" t="s">
        <v>3481</v>
      </c>
      <c r="C265" s="0" t="s">
        <v>3482</v>
      </c>
      <c r="D265" s="0" t="s">
        <v>3481</v>
      </c>
      <c r="E265" s="0" t="s">
        <v>3482</v>
      </c>
      <c r="F265" s="0" t="s">
        <v>2784</v>
      </c>
      <c r="G265" s="0" t="s">
        <v>3510</v>
      </c>
    </row>
    <row customHeight="1" ht="11.25">
      <c r="A266" s="373" t="s">
        <v>16</v>
      </c>
      <c r="B266" s="0" t="s">
        <v>3481</v>
      </c>
      <c r="C266" s="0" t="s">
        <v>3482</v>
      </c>
      <c r="D266" s="0" t="s">
        <v>3511</v>
      </c>
      <c r="E266" s="0" t="s">
        <v>3512</v>
      </c>
      <c r="F266" s="0" t="s">
        <v>2787</v>
      </c>
      <c r="G266" s="0" t="s">
        <v>3513</v>
      </c>
    </row>
    <row customHeight="1" ht="11.25">
      <c r="A267" s="373" t="s">
        <v>16</v>
      </c>
      <c r="B267" s="0" t="s">
        <v>3514</v>
      </c>
      <c r="C267" s="0" t="s">
        <v>3515</v>
      </c>
      <c r="D267" s="0" t="s">
        <v>3516</v>
      </c>
      <c r="E267" s="0" t="s">
        <v>3517</v>
      </c>
      <c r="F267" s="0" t="s">
        <v>2787</v>
      </c>
      <c r="G267" s="0" t="s">
        <v>3518</v>
      </c>
    </row>
    <row customHeight="1" ht="11.25">
      <c r="A268" s="373" t="s">
        <v>16</v>
      </c>
      <c r="B268" s="0" t="s">
        <v>3514</v>
      </c>
      <c r="C268" s="0" t="s">
        <v>3515</v>
      </c>
      <c r="D268" s="0" t="s">
        <v>3519</v>
      </c>
      <c r="E268" s="0" t="s">
        <v>3520</v>
      </c>
      <c r="F268" s="0" t="s">
        <v>2787</v>
      </c>
      <c r="G268" s="0" t="s">
        <v>3521</v>
      </c>
    </row>
    <row customHeight="1" ht="11.25">
      <c r="A269" s="373" t="s">
        <v>16</v>
      </c>
      <c r="B269" s="0" t="s">
        <v>3514</v>
      </c>
      <c r="C269" s="0" t="s">
        <v>3515</v>
      </c>
      <c r="D269" s="0" t="s">
        <v>3522</v>
      </c>
      <c r="E269" s="0" t="s">
        <v>3523</v>
      </c>
      <c r="F269" s="0" t="s">
        <v>2787</v>
      </c>
      <c r="G269" s="0" t="s">
        <v>3524</v>
      </c>
    </row>
    <row customHeight="1" ht="11.25">
      <c r="A270" s="373" t="s">
        <v>16</v>
      </c>
      <c r="B270" s="0" t="s">
        <v>3514</v>
      </c>
      <c r="C270" s="0" t="s">
        <v>3515</v>
      </c>
      <c r="D270" s="0" t="s">
        <v>3525</v>
      </c>
      <c r="E270" s="0" t="s">
        <v>3526</v>
      </c>
      <c r="F270" s="0" t="s">
        <v>2787</v>
      </c>
      <c r="G270" s="0" t="s">
        <v>3527</v>
      </c>
    </row>
    <row customHeight="1" ht="11.25">
      <c r="A271" s="373" t="s">
        <v>16</v>
      </c>
      <c r="B271" s="0" t="s">
        <v>3514</v>
      </c>
      <c r="C271" s="0" t="s">
        <v>3515</v>
      </c>
      <c r="D271" s="0" t="s">
        <v>2812</v>
      </c>
      <c r="E271" s="0" t="s">
        <v>3528</v>
      </c>
      <c r="F271" s="0" t="s">
        <v>2787</v>
      </c>
      <c r="G271" s="0" t="s">
        <v>3529</v>
      </c>
    </row>
    <row customHeight="1" ht="11.25">
      <c r="A272" s="373" t="s">
        <v>16</v>
      </c>
      <c r="B272" s="0" t="s">
        <v>3514</v>
      </c>
      <c r="C272" s="0" t="s">
        <v>3515</v>
      </c>
      <c r="D272" s="0" t="s">
        <v>3530</v>
      </c>
      <c r="E272" s="0" t="s">
        <v>3531</v>
      </c>
      <c r="F272" s="0" t="s">
        <v>2787</v>
      </c>
      <c r="G272" s="0" t="s">
        <v>3532</v>
      </c>
    </row>
    <row customHeight="1" ht="11.25">
      <c r="A273" s="373" t="s">
        <v>16</v>
      </c>
      <c r="B273" s="0" t="s">
        <v>3514</v>
      </c>
      <c r="C273" s="0" t="s">
        <v>3515</v>
      </c>
      <c r="D273" s="0" t="s">
        <v>3533</v>
      </c>
      <c r="E273" s="0" t="s">
        <v>3534</v>
      </c>
      <c r="F273" s="0" t="s">
        <v>2787</v>
      </c>
      <c r="G273" s="0" t="s">
        <v>3535</v>
      </c>
    </row>
    <row customHeight="1" ht="11.25">
      <c r="A274" s="373" t="s">
        <v>16</v>
      </c>
      <c r="B274" s="0" t="s">
        <v>3514</v>
      </c>
      <c r="C274" s="0" t="s">
        <v>3515</v>
      </c>
      <c r="D274" s="0" t="s">
        <v>3536</v>
      </c>
      <c r="E274" s="0" t="s">
        <v>3537</v>
      </c>
      <c r="F274" s="0" t="s">
        <v>2787</v>
      </c>
      <c r="G274" s="0" t="s">
        <v>3538</v>
      </c>
    </row>
    <row customHeight="1" ht="11.25">
      <c r="A275" s="373" t="s">
        <v>16</v>
      </c>
      <c r="B275" s="0" t="s">
        <v>3514</v>
      </c>
      <c r="C275" s="0" t="s">
        <v>3515</v>
      </c>
      <c r="D275" s="0" t="s">
        <v>3539</v>
      </c>
      <c r="E275" s="0" t="s">
        <v>3540</v>
      </c>
      <c r="F275" s="0" t="s">
        <v>2787</v>
      </c>
      <c r="G275" s="0" t="s">
        <v>3541</v>
      </c>
    </row>
    <row customHeight="1" ht="11.25">
      <c r="A276" s="373" t="s">
        <v>16</v>
      </c>
      <c r="B276" s="0" t="s">
        <v>3514</v>
      </c>
      <c r="C276" s="0" t="s">
        <v>3515</v>
      </c>
      <c r="D276" s="0" t="s">
        <v>3542</v>
      </c>
      <c r="E276" s="0" t="s">
        <v>3543</v>
      </c>
      <c r="F276" s="0" t="s">
        <v>2787</v>
      </c>
      <c r="G276" s="0" t="s">
        <v>3544</v>
      </c>
    </row>
    <row customHeight="1" ht="11.25">
      <c r="A277" s="373" t="s">
        <v>16</v>
      </c>
      <c r="B277" s="0" t="s">
        <v>3514</v>
      </c>
      <c r="C277" s="0" t="s">
        <v>3515</v>
      </c>
      <c r="D277" s="0" t="s">
        <v>3545</v>
      </c>
      <c r="E277" s="0" t="s">
        <v>3546</v>
      </c>
      <c r="F277" s="0" t="s">
        <v>2787</v>
      </c>
      <c r="G277" s="0" t="s">
        <v>3547</v>
      </c>
    </row>
    <row customHeight="1" ht="11.25">
      <c r="A278" s="373" t="s">
        <v>16</v>
      </c>
      <c r="B278" s="0" t="s">
        <v>3514</v>
      </c>
      <c r="C278" s="0" t="s">
        <v>3515</v>
      </c>
      <c r="D278" s="0" t="s">
        <v>3548</v>
      </c>
      <c r="E278" s="0" t="s">
        <v>3549</v>
      </c>
      <c r="F278" s="0" t="s">
        <v>2787</v>
      </c>
      <c r="G278" s="0" t="s">
        <v>3550</v>
      </c>
    </row>
    <row customHeight="1" ht="11.25">
      <c r="A279" s="373" t="s">
        <v>16</v>
      </c>
      <c r="B279" s="0" t="s">
        <v>3514</v>
      </c>
      <c r="C279" s="0" t="s">
        <v>3515</v>
      </c>
      <c r="D279" s="0" t="s">
        <v>3551</v>
      </c>
      <c r="E279" s="0" t="s">
        <v>3552</v>
      </c>
      <c r="F279" s="0" t="s">
        <v>2787</v>
      </c>
      <c r="G279" s="0" t="s">
        <v>3553</v>
      </c>
    </row>
    <row customHeight="1" ht="11.25">
      <c r="A280" s="373" t="s">
        <v>16</v>
      </c>
      <c r="B280" s="0" t="s">
        <v>3514</v>
      </c>
      <c r="C280" s="0" t="s">
        <v>3515</v>
      </c>
      <c r="D280" s="0" t="s">
        <v>3554</v>
      </c>
      <c r="E280" s="0" t="s">
        <v>3555</v>
      </c>
      <c r="F280" s="0" t="s">
        <v>2787</v>
      </c>
      <c r="G280" s="0" t="s">
        <v>3556</v>
      </c>
    </row>
    <row customHeight="1" ht="11.25">
      <c r="A281" s="373" t="s">
        <v>16</v>
      </c>
      <c r="B281" s="0" t="s">
        <v>3514</v>
      </c>
      <c r="C281" s="0" t="s">
        <v>3515</v>
      </c>
      <c r="D281" s="0" t="s">
        <v>3557</v>
      </c>
      <c r="E281" s="0" t="s">
        <v>3558</v>
      </c>
      <c r="F281" s="0" t="s">
        <v>2787</v>
      </c>
      <c r="G281" s="0" t="s">
        <v>3559</v>
      </c>
    </row>
    <row customHeight="1" ht="11.25">
      <c r="A282" s="373" t="s">
        <v>16</v>
      </c>
      <c r="B282" s="0" t="s">
        <v>3514</v>
      </c>
      <c r="C282" s="0" t="s">
        <v>3515</v>
      </c>
      <c r="D282" s="0" t="s">
        <v>3514</v>
      </c>
      <c r="E282" s="0" t="s">
        <v>3515</v>
      </c>
      <c r="F282" s="0" t="s">
        <v>2784</v>
      </c>
      <c r="G282" s="0" t="s">
        <v>3560</v>
      </c>
    </row>
    <row customHeight="1" ht="11.25">
      <c r="A283" s="373" t="s">
        <v>16</v>
      </c>
      <c r="B283" s="0" t="s">
        <v>3561</v>
      </c>
      <c r="C283" s="0" t="s">
        <v>3562</v>
      </c>
      <c r="D283" s="0" t="s">
        <v>3563</v>
      </c>
      <c r="E283" s="0" t="s">
        <v>3564</v>
      </c>
      <c r="F283" s="0" t="s">
        <v>2787</v>
      </c>
      <c r="G283" s="0" t="s">
        <v>3565</v>
      </c>
    </row>
    <row customHeight="1" ht="11.25">
      <c r="A284" s="373" t="s">
        <v>16</v>
      </c>
      <c r="B284" s="0" t="s">
        <v>3561</v>
      </c>
      <c r="C284" s="0" t="s">
        <v>3562</v>
      </c>
      <c r="D284" s="0" t="s">
        <v>3566</v>
      </c>
      <c r="E284" s="0" t="s">
        <v>3567</v>
      </c>
      <c r="F284" s="0" t="s">
        <v>2787</v>
      </c>
      <c r="G284" s="0" t="s">
        <v>3568</v>
      </c>
    </row>
    <row customHeight="1" ht="11.25">
      <c r="A285" s="373" t="s">
        <v>16</v>
      </c>
      <c r="B285" s="0" t="s">
        <v>3561</v>
      </c>
      <c r="C285" s="0" t="s">
        <v>3562</v>
      </c>
      <c r="D285" s="0" t="s">
        <v>2880</v>
      </c>
      <c r="E285" s="0" t="s">
        <v>3569</v>
      </c>
      <c r="F285" s="0" t="s">
        <v>2787</v>
      </c>
      <c r="G285" s="0" t="s">
        <v>3570</v>
      </c>
    </row>
    <row customHeight="1" ht="11.25">
      <c r="A286" s="373" t="s">
        <v>16</v>
      </c>
      <c r="B286" s="0" t="s">
        <v>3561</v>
      </c>
      <c r="C286" s="0" t="s">
        <v>3562</v>
      </c>
      <c r="D286" s="0" t="s">
        <v>3571</v>
      </c>
      <c r="E286" s="0" t="s">
        <v>3572</v>
      </c>
      <c r="F286" s="0" t="s">
        <v>2787</v>
      </c>
      <c r="G286" s="0" t="s">
        <v>3573</v>
      </c>
    </row>
    <row customHeight="1" ht="11.25">
      <c r="A287" s="373" t="s">
        <v>16</v>
      </c>
      <c r="B287" s="0" t="s">
        <v>3561</v>
      </c>
      <c r="C287" s="0" t="s">
        <v>3562</v>
      </c>
      <c r="D287" s="0" t="s">
        <v>3574</v>
      </c>
      <c r="E287" s="0" t="s">
        <v>3575</v>
      </c>
      <c r="F287" s="0" t="s">
        <v>2787</v>
      </c>
      <c r="G287" s="0" t="s">
        <v>3576</v>
      </c>
    </row>
    <row customHeight="1" ht="11.25">
      <c r="A288" s="373" t="s">
        <v>16</v>
      </c>
      <c r="B288" s="0" t="s">
        <v>3561</v>
      </c>
      <c r="C288" s="0" t="s">
        <v>3562</v>
      </c>
      <c r="D288" s="0" t="s">
        <v>3577</v>
      </c>
      <c r="E288" s="0" t="s">
        <v>3578</v>
      </c>
      <c r="F288" s="0" t="s">
        <v>2787</v>
      </c>
      <c r="G288" s="0" t="s">
        <v>3579</v>
      </c>
    </row>
    <row customHeight="1" ht="11.25">
      <c r="A289" s="373" t="s">
        <v>16</v>
      </c>
      <c r="B289" s="0" t="s">
        <v>3561</v>
      </c>
      <c r="C289" s="0" t="s">
        <v>3562</v>
      </c>
      <c r="D289" s="0" t="s">
        <v>3580</v>
      </c>
      <c r="E289" s="0" t="s">
        <v>3581</v>
      </c>
      <c r="F289" s="0" t="s">
        <v>2787</v>
      </c>
      <c r="G289" s="0" t="s">
        <v>3582</v>
      </c>
    </row>
    <row customHeight="1" ht="11.25">
      <c r="A290" s="373" t="s">
        <v>16</v>
      </c>
      <c r="B290" s="0" t="s">
        <v>3561</v>
      </c>
      <c r="C290" s="0" t="s">
        <v>3562</v>
      </c>
      <c r="D290" s="0" t="s">
        <v>3583</v>
      </c>
      <c r="E290" s="0" t="s">
        <v>3584</v>
      </c>
      <c r="F290" s="0" t="s">
        <v>2787</v>
      </c>
      <c r="G290" s="0" t="s">
        <v>3585</v>
      </c>
    </row>
    <row customHeight="1" ht="11.25">
      <c r="A291" s="373" t="s">
        <v>16</v>
      </c>
      <c r="B291" s="0" t="s">
        <v>3561</v>
      </c>
      <c r="C291" s="0" t="s">
        <v>3562</v>
      </c>
      <c r="D291" s="0" t="s">
        <v>3256</v>
      </c>
      <c r="E291" s="0" t="s">
        <v>3586</v>
      </c>
      <c r="F291" s="0" t="s">
        <v>2787</v>
      </c>
      <c r="G291" s="0" t="s">
        <v>3587</v>
      </c>
    </row>
    <row customHeight="1" ht="11.25">
      <c r="A292" s="373" t="s">
        <v>16</v>
      </c>
      <c r="B292" s="0" t="s">
        <v>3561</v>
      </c>
      <c r="C292" s="0" t="s">
        <v>3562</v>
      </c>
      <c r="D292" s="0" t="s">
        <v>3260</v>
      </c>
      <c r="E292" s="0" t="s">
        <v>3588</v>
      </c>
      <c r="F292" s="0" t="s">
        <v>2787</v>
      </c>
      <c r="G292" s="0" t="s">
        <v>3589</v>
      </c>
    </row>
    <row customHeight="1" ht="11.25">
      <c r="A293" s="373" t="s">
        <v>16</v>
      </c>
      <c r="B293" s="0" t="s">
        <v>3561</v>
      </c>
      <c r="C293" s="0" t="s">
        <v>3562</v>
      </c>
      <c r="D293" s="0" t="s">
        <v>3590</v>
      </c>
      <c r="E293" s="0" t="s">
        <v>3591</v>
      </c>
      <c r="F293" s="0" t="s">
        <v>2787</v>
      </c>
      <c r="G293" s="0" t="s">
        <v>3592</v>
      </c>
    </row>
    <row customHeight="1" ht="11.25">
      <c r="A294" s="373" t="s">
        <v>16</v>
      </c>
      <c r="B294" s="0" t="s">
        <v>3561</v>
      </c>
      <c r="C294" s="0" t="s">
        <v>3562</v>
      </c>
      <c r="D294" s="0" t="s">
        <v>3593</v>
      </c>
      <c r="E294" s="0" t="s">
        <v>3594</v>
      </c>
      <c r="F294" s="0" t="s">
        <v>2787</v>
      </c>
      <c r="G294" s="0" t="s">
        <v>3595</v>
      </c>
    </row>
    <row customHeight="1" ht="11.25">
      <c r="A295" s="373" t="s">
        <v>16</v>
      </c>
      <c r="B295" s="0" t="s">
        <v>3561</v>
      </c>
      <c r="C295" s="0" t="s">
        <v>3562</v>
      </c>
      <c r="D295" s="0" t="s">
        <v>3596</v>
      </c>
      <c r="E295" s="0" t="s">
        <v>3597</v>
      </c>
      <c r="F295" s="0" t="s">
        <v>2787</v>
      </c>
      <c r="G295" s="0" t="s">
        <v>3598</v>
      </c>
    </row>
    <row customHeight="1" ht="11.25">
      <c r="A296" s="373" t="s">
        <v>16</v>
      </c>
      <c r="B296" s="0" t="s">
        <v>3561</v>
      </c>
      <c r="C296" s="0" t="s">
        <v>3562</v>
      </c>
      <c r="D296" s="0" t="s">
        <v>3561</v>
      </c>
      <c r="E296" s="0" t="s">
        <v>3562</v>
      </c>
      <c r="F296" s="0" t="s">
        <v>2784</v>
      </c>
      <c r="G296" s="0" t="s">
        <v>3599</v>
      </c>
    </row>
    <row customHeight="1" ht="11.25">
      <c r="A297" s="373" t="s">
        <v>16</v>
      </c>
      <c r="B297" s="0" t="s">
        <v>3561</v>
      </c>
      <c r="C297" s="0" t="s">
        <v>3562</v>
      </c>
      <c r="D297" s="0" t="s">
        <v>3600</v>
      </c>
      <c r="E297" s="0" t="s">
        <v>3601</v>
      </c>
      <c r="F297" s="0" t="s">
        <v>2787</v>
      </c>
      <c r="G297" s="0" t="s">
        <v>3602</v>
      </c>
    </row>
    <row customHeight="1" ht="11.25">
      <c r="A298" s="373" t="s">
        <v>16</v>
      </c>
      <c r="B298" s="0" t="s">
        <v>3603</v>
      </c>
      <c r="C298" s="0" t="s">
        <v>3604</v>
      </c>
      <c r="D298" s="0" t="s">
        <v>3603</v>
      </c>
      <c r="E298" s="0" t="s">
        <v>3604</v>
      </c>
      <c r="F298" s="0" t="s">
        <v>2962</v>
      </c>
      <c r="G298" s="0" t="s">
        <v>3605</v>
      </c>
    </row>
    <row customHeight="1" ht="11.25">
      <c r="A299" s="373" t="s">
        <v>16</v>
      </c>
      <c r="B299" s="0" t="s">
        <v>3606</v>
      </c>
      <c r="C299" s="0" t="s">
        <v>3607</v>
      </c>
      <c r="D299" s="0" t="s">
        <v>3606</v>
      </c>
      <c r="E299" s="0" t="s">
        <v>3607</v>
      </c>
      <c r="F299" s="0" t="s">
        <v>2962</v>
      </c>
      <c r="G299" s="0" t="s">
        <v>3608</v>
      </c>
    </row>
    <row customHeight="1" ht="11.25">
      <c r="A300" s="373" t="s">
        <v>16</v>
      </c>
      <c r="B300" s="0" t="s">
        <v>99</v>
      </c>
      <c r="C300" s="0" t="s">
        <v>100</v>
      </c>
      <c r="D300" s="0" t="s">
        <v>99</v>
      </c>
      <c r="E300" s="0" t="s">
        <v>100</v>
      </c>
      <c r="F300" s="0" t="s">
        <v>2962</v>
      </c>
      <c r="G300" s="0" t="s">
        <v>98</v>
      </c>
    </row>
    <row customHeight="1" ht="11.25">
      <c r="A301" s="373" t="s">
        <v>16</v>
      </c>
      <c r="B301" s="0" t="s">
        <v>3609</v>
      </c>
      <c r="C301" s="0" t="s">
        <v>3610</v>
      </c>
      <c r="D301" s="0" t="s">
        <v>3609</v>
      </c>
      <c r="E301" s="0" t="s">
        <v>3610</v>
      </c>
      <c r="F301" s="0" t="s">
        <v>2962</v>
      </c>
      <c r="G301" s="0" t="s">
        <v>3611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E2552-E52D-3858-430B-A9E03AB6FD2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3612</v>
      </c>
      <c r="B1" s="835" t="s">
        <v>3613</v>
      </c>
      <c r="C1" s="1159" t="s">
        <v>3614</v>
      </c>
      <c r="D1" s="835" t="s">
        <v>3615</v>
      </c>
      <c r="E1" s="835" t="s">
        <v>3616</v>
      </c>
      <c r="F1" s="1159" t="s">
        <v>3617</v>
      </c>
      <c r="G1" s="1159" t="s">
        <v>3618</v>
      </c>
      <c r="H1" s="1159" t="s">
        <v>3619</v>
      </c>
      <c r="I1" s="1159" t="s">
        <v>3620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31A33-6F3F-124E-9F34-3A7C6C7F4C7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9755F-EB1E-6B61-8535-99A00BE601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3621</v>
      </c>
    </row>
    <row customHeight="1" ht="11.25">
      <c r="A2" s="64" t="s">
        <v>97</v>
      </c>
      <c r="B2" s="64" t="s">
        <v>3622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8910C-4C4F-6804-7BBB-66C77F2045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3623</v>
      </c>
      <c r="B1" s="835" t="s">
        <v>3624</v>
      </c>
    </row>
    <row customHeight="1" ht="11.25">
      <c r="A2" s="835">
        <v>4213775</v>
      </c>
      <c r="B2" s="835" t="s">
        <v>1228</v>
      </c>
    </row>
    <row customHeight="1" ht="11.25">
      <c r="A3" s="835">
        <v>4213784</v>
      </c>
      <c r="B3" s="835" t="s">
        <v>1262</v>
      </c>
    </row>
    <row customHeight="1" ht="11.25">
      <c r="A4" s="835">
        <v>4213781</v>
      </c>
      <c r="B4" s="835" t="s">
        <v>1255</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1396</v>
      </c>
    </row>
    <row customHeight="1" ht="11.25">
      <c r="A10" s="835">
        <v>4213783</v>
      </c>
      <c r="B10" s="835" t="s">
        <v>1411</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3A8F3-644F-77AB-79E5-39C5DD63D9C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3623</v>
      </c>
      <c r="B1" s="835" t="s">
        <v>3625</v>
      </c>
    </row>
    <row customHeight="1" ht="11.25">
      <c r="A2" s="835" t="s">
        <v>3626</v>
      </c>
      <c r="B2" s="835" t="s">
        <v>1511</v>
      </c>
    </row>
    <row customHeight="1" ht="11.25">
      <c r="A3" s="835" t="s">
        <v>3627</v>
      </c>
      <c r="B3" s="835" t="s">
        <v>1521</v>
      </c>
    </row>
    <row customHeight="1" ht="11.25">
      <c r="A4" s="835" t="s">
        <v>3628</v>
      </c>
      <c r="B4" s="835"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D7EAF-13BD-1991-7782-A66B12610115}" mc:Ignorable="x14ac xr xr2 xr3">
  <sheetPr>
    <tabColor rgb="FFFFCC99"/>
  </sheetPr>
  <dimension ref="A1:G301"/>
  <sheetViews>
    <sheetView topLeftCell="A1" showGridLines="0" workbookViewId="0">
      <selection activeCell="A1" sqref="A1"/>
    </sheetView>
  </sheetViews>
  <sheetFormatPr customHeight="1" defaultRowHeight="11.25"/>
  <sheetData>
    <row customHeight="1" ht="11.25">
      <c r="A1" s="373" t="s">
        <v>2775</v>
      </c>
      <c r="B1" s="373" t="s">
        <v>2776</v>
      </c>
      <c r="C1" s="373" t="s">
        <v>2777</v>
      </c>
      <c r="D1" s="373" t="s">
        <v>2778</v>
      </c>
      <c r="E1" s="0" t="s">
        <v>2779</v>
      </c>
      <c r="F1" s="0" t="s">
        <v>2780</v>
      </c>
      <c r="G1" s="0" t="s">
        <v>2781</v>
      </c>
    </row>
    <row customHeight="1" ht="11.25">
      <c r="A2" s="0" t="s">
        <v>16</v>
      </c>
      <c r="B2" s="0" t="s">
        <v>2782</v>
      </c>
      <c r="C2" s="0" t="s">
        <v>2783</v>
      </c>
      <c r="D2" s="0" t="s">
        <v>2782</v>
      </c>
      <c r="E2" s="0" t="s">
        <v>2783</v>
      </c>
      <c r="F2" s="0" t="s">
        <v>2784</v>
      </c>
      <c r="G2" s="0" t="s">
        <v>108</v>
      </c>
    </row>
    <row customHeight="1" ht="11.25">
      <c r="A3" s="0" t="s">
        <v>16</v>
      </c>
      <c r="B3" s="0" t="s">
        <v>2782</v>
      </c>
      <c r="C3" s="0" t="s">
        <v>2783</v>
      </c>
      <c r="D3" s="0" t="s">
        <v>2785</v>
      </c>
      <c r="E3" s="0" t="s">
        <v>2786</v>
      </c>
      <c r="F3" s="0" t="s">
        <v>2787</v>
      </c>
      <c r="G3" s="0" t="s">
        <v>109</v>
      </c>
    </row>
    <row customHeight="1" ht="11.25">
      <c r="A4" s="0" t="s">
        <v>16</v>
      </c>
      <c r="B4" s="0" t="s">
        <v>2782</v>
      </c>
      <c r="C4" s="0" t="s">
        <v>2783</v>
      </c>
      <c r="D4" s="0" t="s">
        <v>2788</v>
      </c>
      <c r="E4" s="0" t="s">
        <v>2789</v>
      </c>
      <c r="F4" s="0" t="s">
        <v>2787</v>
      </c>
      <c r="G4" s="0" t="s">
        <v>89</v>
      </c>
    </row>
    <row customHeight="1" ht="11.25">
      <c r="A5" s="0" t="s">
        <v>16</v>
      </c>
      <c r="B5" s="0" t="s">
        <v>2782</v>
      </c>
      <c r="C5" s="0" t="s">
        <v>2783</v>
      </c>
      <c r="D5" s="0" t="s">
        <v>2790</v>
      </c>
      <c r="E5" s="0" t="s">
        <v>2791</v>
      </c>
      <c r="F5" s="0" t="s">
        <v>2787</v>
      </c>
      <c r="G5" s="0" t="s">
        <v>90</v>
      </c>
    </row>
    <row customHeight="1" ht="11.25">
      <c r="A6" s="0" t="s">
        <v>16</v>
      </c>
      <c r="B6" s="0" t="s">
        <v>2782</v>
      </c>
      <c r="C6" s="0" t="s">
        <v>2783</v>
      </c>
      <c r="D6" s="0" t="s">
        <v>2792</v>
      </c>
      <c r="E6" s="0" t="s">
        <v>2793</v>
      </c>
      <c r="F6" s="0" t="s">
        <v>2787</v>
      </c>
      <c r="G6" s="0" t="s">
        <v>110</v>
      </c>
    </row>
    <row customHeight="1" ht="11.25">
      <c r="A7" s="0" t="s">
        <v>16</v>
      </c>
      <c r="B7" s="0" t="s">
        <v>2782</v>
      </c>
      <c r="C7" s="0" t="s">
        <v>2783</v>
      </c>
      <c r="D7" s="0" t="s">
        <v>2794</v>
      </c>
      <c r="E7" s="0" t="s">
        <v>2795</v>
      </c>
      <c r="F7" s="0" t="s">
        <v>2787</v>
      </c>
      <c r="G7" s="0" t="s">
        <v>91</v>
      </c>
    </row>
    <row customHeight="1" ht="11.25">
      <c r="A8" s="0" t="s">
        <v>16</v>
      </c>
      <c r="B8" s="0" t="s">
        <v>2782</v>
      </c>
      <c r="C8" s="0" t="s">
        <v>2783</v>
      </c>
      <c r="D8" s="0" t="s">
        <v>2796</v>
      </c>
      <c r="E8" s="0" t="s">
        <v>2797</v>
      </c>
      <c r="F8" s="0" t="s">
        <v>2787</v>
      </c>
      <c r="G8" s="0" t="s">
        <v>92</v>
      </c>
    </row>
    <row customHeight="1" ht="11.25">
      <c r="A9" s="0" t="s">
        <v>16</v>
      </c>
      <c r="B9" s="0" t="s">
        <v>2782</v>
      </c>
      <c r="C9" s="0" t="s">
        <v>2783</v>
      </c>
      <c r="D9" s="0" t="s">
        <v>2798</v>
      </c>
      <c r="E9" s="0" t="s">
        <v>2799</v>
      </c>
      <c r="F9" s="0" t="s">
        <v>2787</v>
      </c>
      <c r="G9" s="0" t="s">
        <v>111</v>
      </c>
    </row>
    <row customHeight="1" ht="11.25">
      <c r="A10" s="0" t="s">
        <v>16</v>
      </c>
      <c r="B10" s="0" t="s">
        <v>2782</v>
      </c>
      <c r="C10" s="0" t="s">
        <v>2783</v>
      </c>
      <c r="D10" s="0" t="s">
        <v>2800</v>
      </c>
      <c r="E10" s="0" t="s">
        <v>2801</v>
      </c>
      <c r="F10" s="0" t="s">
        <v>2787</v>
      </c>
      <c r="G10" s="0" t="s">
        <v>147</v>
      </c>
    </row>
    <row customHeight="1" ht="11.25">
      <c r="A11" s="0" t="s">
        <v>16</v>
      </c>
      <c r="B11" s="0" t="s">
        <v>2782</v>
      </c>
      <c r="C11" s="0" t="s">
        <v>2783</v>
      </c>
      <c r="D11" s="0" t="s">
        <v>2802</v>
      </c>
      <c r="E11" s="0" t="s">
        <v>2803</v>
      </c>
      <c r="F11" s="0" t="s">
        <v>2787</v>
      </c>
      <c r="G11" s="0" t="s">
        <v>148</v>
      </c>
    </row>
    <row customHeight="1" ht="11.25">
      <c r="A12" s="0" t="s">
        <v>16</v>
      </c>
      <c r="B12" s="0" t="s">
        <v>2782</v>
      </c>
      <c r="C12" s="0" t="s">
        <v>2783</v>
      </c>
      <c r="D12" s="0" t="s">
        <v>2804</v>
      </c>
      <c r="E12" s="0" t="s">
        <v>2805</v>
      </c>
      <c r="F12" s="0" t="s">
        <v>2787</v>
      </c>
      <c r="G12" s="0" t="s">
        <v>149</v>
      </c>
    </row>
    <row customHeight="1" ht="11.25">
      <c r="A13" s="0" t="s">
        <v>16</v>
      </c>
      <c r="B13" s="0" t="s">
        <v>2782</v>
      </c>
      <c r="C13" s="0" t="s">
        <v>2783</v>
      </c>
      <c r="D13" s="0" t="s">
        <v>2806</v>
      </c>
      <c r="E13" s="0" t="s">
        <v>2807</v>
      </c>
      <c r="F13" s="0" t="s">
        <v>2787</v>
      </c>
      <c r="G13" s="0" t="s">
        <v>150</v>
      </c>
    </row>
    <row customHeight="1" ht="11.25">
      <c r="A14" s="0" t="s">
        <v>16</v>
      </c>
      <c r="B14" s="0" t="s">
        <v>2808</v>
      </c>
      <c r="C14" s="0" t="s">
        <v>2809</v>
      </c>
      <c r="D14" s="0" t="s">
        <v>2808</v>
      </c>
      <c r="E14" s="0" t="s">
        <v>2809</v>
      </c>
      <c r="F14" s="0" t="s">
        <v>2784</v>
      </c>
      <c r="G14" s="0" t="s">
        <v>151</v>
      </c>
    </row>
    <row customHeight="1" ht="11.25">
      <c r="A15" s="0" t="s">
        <v>16</v>
      </c>
      <c r="B15" s="0" t="s">
        <v>2808</v>
      </c>
      <c r="C15" s="0" t="s">
        <v>2809</v>
      </c>
      <c r="D15" s="0" t="s">
        <v>2810</v>
      </c>
      <c r="E15" s="0" t="s">
        <v>2811</v>
      </c>
      <c r="F15" s="0" t="s">
        <v>2787</v>
      </c>
      <c r="G15" s="0" t="s">
        <v>152</v>
      </c>
    </row>
    <row customHeight="1" ht="11.25">
      <c r="A16" s="0" t="s">
        <v>16</v>
      </c>
      <c r="B16" s="0" t="s">
        <v>2808</v>
      </c>
      <c r="C16" s="0" t="s">
        <v>2809</v>
      </c>
      <c r="D16" s="0" t="s">
        <v>2812</v>
      </c>
      <c r="E16" s="0" t="s">
        <v>2813</v>
      </c>
      <c r="F16" s="0" t="s">
        <v>2787</v>
      </c>
      <c r="G16" s="0" t="s">
        <v>1471</v>
      </c>
    </row>
    <row customHeight="1" ht="11.25">
      <c r="A17" s="0" t="s">
        <v>16</v>
      </c>
      <c r="B17" s="0" t="s">
        <v>2808</v>
      </c>
      <c r="C17" s="0" t="s">
        <v>2809</v>
      </c>
      <c r="D17" s="0" t="s">
        <v>2814</v>
      </c>
      <c r="E17" s="0" t="s">
        <v>2815</v>
      </c>
      <c r="F17" s="0" t="s">
        <v>2787</v>
      </c>
      <c r="G17" s="0" t="s">
        <v>1477</v>
      </c>
    </row>
    <row customHeight="1" ht="11.25">
      <c r="A18" s="0" t="s">
        <v>16</v>
      </c>
      <c r="B18" s="0" t="s">
        <v>2808</v>
      </c>
      <c r="C18" s="0" t="s">
        <v>2809</v>
      </c>
      <c r="D18" s="0" t="s">
        <v>2816</v>
      </c>
      <c r="E18" s="0" t="s">
        <v>2817</v>
      </c>
      <c r="F18" s="0" t="s">
        <v>2787</v>
      </c>
      <c r="G18" s="0" t="s">
        <v>1489</v>
      </c>
    </row>
    <row customHeight="1" ht="11.25">
      <c r="A19" s="0" t="s">
        <v>16</v>
      </c>
      <c r="B19" s="0" t="s">
        <v>2808</v>
      </c>
      <c r="C19" s="0" t="s">
        <v>2809</v>
      </c>
      <c r="D19" s="0" t="s">
        <v>2818</v>
      </c>
      <c r="E19" s="0" t="s">
        <v>2819</v>
      </c>
      <c r="F19" s="0" t="s">
        <v>2787</v>
      </c>
      <c r="G19" s="0" t="s">
        <v>1503</v>
      </c>
    </row>
    <row customHeight="1" ht="11.25">
      <c r="A20" s="0" t="s">
        <v>16</v>
      </c>
      <c r="B20" s="0" t="s">
        <v>2808</v>
      </c>
      <c r="C20" s="0" t="s">
        <v>2809</v>
      </c>
      <c r="D20" s="0" t="s">
        <v>2820</v>
      </c>
      <c r="E20" s="0" t="s">
        <v>2821</v>
      </c>
      <c r="F20" s="0" t="s">
        <v>2787</v>
      </c>
      <c r="G20" s="0" t="s">
        <v>1515</v>
      </c>
    </row>
    <row customHeight="1" ht="11.25">
      <c r="A21" s="0" t="s">
        <v>16</v>
      </c>
      <c r="B21" s="0" t="s">
        <v>2808</v>
      </c>
      <c r="C21" s="0" t="s">
        <v>2809</v>
      </c>
      <c r="D21" s="0" t="s">
        <v>2822</v>
      </c>
      <c r="E21" s="0" t="s">
        <v>2823</v>
      </c>
      <c r="F21" s="0" t="s">
        <v>2787</v>
      </c>
      <c r="G21" s="0" t="s">
        <v>1524</v>
      </c>
    </row>
    <row customHeight="1" ht="11.25">
      <c r="A22" s="0" t="s">
        <v>16</v>
      </c>
      <c r="B22" s="0" t="s">
        <v>2808</v>
      </c>
      <c r="C22" s="0" t="s">
        <v>2809</v>
      </c>
      <c r="D22" s="0" t="s">
        <v>2824</v>
      </c>
      <c r="E22" s="0" t="s">
        <v>2825</v>
      </c>
      <c r="F22" s="0" t="s">
        <v>2787</v>
      </c>
      <c r="G22" s="0" t="s">
        <v>1540</v>
      </c>
    </row>
    <row customHeight="1" ht="11.25">
      <c r="A23" s="0" t="s">
        <v>16</v>
      </c>
      <c r="B23" s="0" t="s">
        <v>2808</v>
      </c>
      <c r="C23" s="0" t="s">
        <v>2809</v>
      </c>
      <c r="D23" s="0" t="s">
        <v>2826</v>
      </c>
      <c r="E23" s="0" t="s">
        <v>2827</v>
      </c>
      <c r="F23" s="0" t="s">
        <v>2787</v>
      </c>
      <c r="G23" s="0" t="s">
        <v>1547</v>
      </c>
    </row>
    <row customHeight="1" ht="11.25">
      <c r="A24" s="0" t="s">
        <v>16</v>
      </c>
      <c r="B24" s="0" t="s">
        <v>2828</v>
      </c>
      <c r="C24" s="0" t="s">
        <v>2829</v>
      </c>
      <c r="D24" s="0" t="s">
        <v>2828</v>
      </c>
      <c r="E24" s="0" t="s">
        <v>2829</v>
      </c>
      <c r="F24" s="0" t="s">
        <v>2784</v>
      </c>
      <c r="G24" s="0" t="s">
        <v>1555</v>
      </c>
    </row>
    <row customHeight="1" ht="11.25">
      <c r="A25" s="0" t="s">
        <v>16</v>
      </c>
      <c r="B25" s="0" t="s">
        <v>2828</v>
      </c>
      <c r="C25" s="0" t="s">
        <v>2829</v>
      </c>
      <c r="D25" s="0" t="s">
        <v>2830</v>
      </c>
      <c r="E25" s="0" t="s">
        <v>2831</v>
      </c>
      <c r="F25" s="0" t="s">
        <v>2787</v>
      </c>
      <c r="G25" s="0" t="s">
        <v>1562</v>
      </c>
    </row>
    <row customHeight="1" ht="11.25">
      <c r="A26" s="0" t="s">
        <v>16</v>
      </c>
      <c r="B26" s="0" t="s">
        <v>2828</v>
      </c>
      <c r="C26" s="0" t="s">
        <v>2829</v>
      </c>
      <c r="D26" s="0" t="s">
        <v>2832</v>
      </c>
      <c r="E26" s="0" t="s">
        <v>2833</v>
      </c>
      <c r="F26" s="0" t="s">
        <v>2787</v>
      </c>
      <c r="G26" s="0" t="s">
        <v>1566</v>
      </c>
    </row>
    <row customHeight="1" ht="11.25">
      <c r="A27" s="0" t="s">
        <v>16</v>
      </c>
      <c r="B27" s="0" t="s">
        <v>2828</v>
      </c>
      <c r="C27" s="0" t="s">
        <v>2829</v>
      </c>
      <c r="D27" s="0" t="s">
        <v>2834</v>
      </c>
      <c r="E27" s="0" t="s">
        <v>2835</v>
      </c>
      <c r="F27" s="0" t="s">
        <v>2787</v>
      </c>
      <c r="G27" s="0" t="s">
        <v>1571</v>
      </c>
    </row>
    <row customHeight="1" ht="11.25">
      <c r="A28" s="0" t="s">
        <v>16</v>
      </c>
      <c r="B28" s="0" t="s">
        <v>2828</v>
      </c>
      <c r="C28" s="0" t="s">
        <v>2829</v>
      </c>
      <c r="D28" s="0" t="s">
        <v>2836</v>
      </c>
      <c r="E28" s="0" t="s">
        <v>2837</v>
      </c>
      <c r="F28" s="0" t="s">
        <v>2787</v>
      </c>
      <c r="G28" s="0" t="s">
        <v>1579</v>
      </c>
    </row>
    <row customHeight="1" ht="11.25">
      <c r="A29" s="0" t="s">
        <v>16</v>
      </c>
      <c r="B29" s="0" t="s">
        <v>2828</v>
      </c>
      <c r="C29" s="0" t="s">
        <v>2829</v>
      </c>
      <c r="D29" s="0" t="s">
        <v>2838</v>
      </c>
      <c r="E29" s="0" t="s">
        <v>2839</v>
      </c>
      <c r="F29" s="0" t="s">
        <v>2787</v>
      </c>
      <c r="G29" s="0" t="s">
        <v>1581</v>
      </c>
    </row>
    <row customHeight="1" ht="11.25">
      <c r="A30" s="0" t="s">
        <v>16</v>
      </c>
      <c r="B30" s="0" t="s">
        <v>2828</v>
      </c>
      <c r="C30" s="0" t="s">
        <v>2829</v>
      </c>
      <c r="D30" s="0" t="s">
        <v>2840</v>
      </c>
      <c r="E30" s="0" t="s">
        <v>2841</v>
      </c>
      <c r="F30" s="0" t="s">
        <v>2787</v>
      </c>
      <c r="G30" s="0" t="s">
        <v>1584</v>
      </c>
    </row>
    <row customHeight="1" ht="11.25">
      <c r="A31" s="0" t="s">
        <v>16</v>
      </c>
      <c r="B31" s="0" t="s">
        <v>2828</v>
      </c>
      <c r="C31" s="0" t="s">
        <v>2829</v>
      </c>
      <c r="D31" s="0" t="s">
        <v>2842</v>
      </c>
      <c r="E31" s="0" t="s">
        <v>2843</v>
      </c>
      <c r="F31" s="0" t="s">
        <v>2787</v>
      </c>
      <c r="G31" s="0" t="s">
        <v>1590</v>
      </c>
    </row>
    <row customHeight="1" ht="11.25">
      <c r="A32" s="0" t="s">
        <v>16</v>
      </c>
      <c r="B32" s="0" t="s">
        <v>2828</v>
      </c>
      <c r="C32" s="0" t="s">
        <v>2829</v>
      </c>
      <c r="D32" s="0" t="s">
        <v>2844</v>
      </c>
      <c r="E32" s="0" t="s">
        <v>2845</v>
      </c>
      <c r="F32" s="0" t="s">
        <v>2787</v>
      </c>
      <c r="G32" s="0" t="s">
        <v>1592</v>
      </c>
    </row>
    <row customHeight="1" ht="11.25">
      <c r="A33" s="0" t="s">
        <v>16</v>
      </c>
      <c r="B33" s="0" t="s">
        <v>2828</v>
      </c>
      <c r="C33" s="0" t="s">
        <v>2829</v>
      </c>
      <c r="D33" s="0" t="s">
        <v>2846</v>
      </c>
      <c r="E33" s="0" t="s">
        <v>2847</v>
      </c>
      <c r="F33" s="0" t="s">
        <v>2787</v>
      </c>
      <c r="G33" s="0" t="s">
        <v>1594</v>
      </c>
    </row>
    <row customHeight="1" ht="11.25">
      <c r="A34" s="0" t="s">
        <v>16</v>
      </c>
      <c r="B34" s="0" t="s">
        <v>2828</v>
      </c>
      <c r="C34" s="0" t="s">
        <v>2829</v>
      </c>
      <c r="D34" s="0" t="s">
        <v>2848</v>
      </c>
      <c r="E34" s="0" t="s">
        <v>2849</v>
      </c>
      <c r="F34" s="0" t="s">
        <v>2787</v>
      </c>
      <c r="G34" s="0" t="s">
        <v>1596</v>
      </c>
    </row>
    <row customHeight="1" ht="11.25">
      <c r="A35" s="0" t="s">
        <v>16</v>
      </c>
      <c r="B35" s="0" t="s">
        <v>2828</v>
      </c>
      <c r="C35" s="0" t="s">
        <v>2829</v>
      </c>
      <c r="D35" s="0" t="s">
        <v>2850</v>
      </c>
      <c r="E35" s="0" t="s">
        <v>2851</v>
      </c>
      <c r="F35" s="0" t="s">
        <v>2787</v>
      </c>
      <c r="G35" s="0" t="s">
        <v>1601</v>
      </c>
    </row>
    <row customHeight="1" ht="11.25">
      <c r="A36" s="0" t="s">
        <v>16</v>
      </c>
      <c r="B36" s="0" t="s">
        <v>2852</v>
      </c>
      <c r="C36" s="0" t="s">
        <v>2853</v>
      </c>
      <c r="D36" s="0" t="s">
        <v>2852</v>
      </c>
      <c r="E36" s="0" t="s">
        <v>2853</v>
      </c>
      <c r="F36" s="0" t="s">
        <v>2784</v>
      </c>
      <c r="G36" s="0" t="s">
        <v>1606</v>
      </c>
    </row>
    <row customHeight="1" ht="11.25">
      <c r="A37" s="0" t="s">
        <v>16</v>
      </c>
      <c r="B37" s="0" t="s">
        <v>2852</v>
      </c>
      <c r="C37" s="0" t="s">
        <v>2853</v>
      </c>
      <c r="D37" s="0" t="s">
        <v>2854</v>
      </c>
      <c r="E37" s="0" t="s">
        <v>2855</v>
      </c>
      <c r="F37" s="0" t="s">
        <v>2787</v>
      </c>
      <c r="G37" s="0" t="s">
        <v>1610</v>
      </c>
    </row>
    <row customHeight="1" ht="11.25">
      <c r="A38" s="0" t="s">
        <v>16</v>
      </c>
      <c r="B38" s="0" t="s">
        <v>2852</v>
      </c>
      <c r="C38" s="0" t="s">
        <v>2853</v>
      </c>
      <c r="D38" s="0" t="s">
        <v>2856</v>
      </c>
      <c r="E38" s="0" t="s">
        <v>2857</v>
      </c>
      <c r="F38" s="0" t="s">
        <v>2787</v>
      </c>
      <c r="G38" s="0" t="s">
        <v>1618</v>
      </c>
    </row>
    <row customHeight="1" ht="11.25">
      <c r="A39" s="0" t="s">
        <v>16</v>
      </c>
      <c r="B39" s="0" t="s">
        <v>2852</v>
      </c>
      <c r="C39" s="0" t="s">
        <v>2853</v>
      </c>
      <c r="D39" s="0" t="s">
        <v>2858</v>
      </c>
      <c r="E39" s="0" t="s">
        <v>2859</v>
      </c>
      <c r="F39" s="0" t="s">
        <v>2787</v>
      </c>
      <c r="G39" s="0" t="s">
        <v>1624</v>
      </c>
    </row>
    <row customHeight="1" ht="11.25">
      <c r="A40" s="0" t="s">
        <v>16</v>
      </c>
      <c r="B40" s="0" t="s">
        <v>2852</v>
      </c>
      <c r="C40" s="0" t="s">
        <v>2853</v>
      </c>
      <c r="D40" s="0" t="s">
        <v>2860</v>
      </c>
      <c r="E40" s="0" t="s">
        <v>2861</v>
      </c>
      <c r="F40" s="0" t="s">
        <v>2787</v>
      </c>
      <c r="G40" s="0" t="s">
        <v>1629</v>
      </c>
    </row>
    <row customHeight="1" ht="11.25">
      <c r="A41" s="0" t="s">
        <v>16</v>
      </c>
      <c r="B41" s="0" t="s">
        <v>2852</v>
      </c>
      <c r="C41" s="0" t="s">
        <v>2853</v>
      </c>
      <c r="D41" s="0" t="s">
        <v>2862</v>
      </c>
      <c r="E41" s="0" t="s">
        <v>2863</v>
      </c>
      <c r="F41" s="0" t="s">
        <v>2787</v>
      </c>
      <c r="G41" s="0" t="s">
        <v>1633</v>
      </c>
    </row>
    <row customHeight="1" ht="11.25">
      <c r="A42" s="0" t="s">
        <v>16</v>
      </c>
      <c r="B42" s="0" t="s">
        <v>2852</v>
      </c>
      <c r="C42" s="0" t="s">
        <v>2853</v>
      </c>
      <c r="D42" s="0" t="s">
        <v>2864</v>
      </c>
      <c r="E42" s="0" t="s">
        <v>2865</v>
      </c>
      <c r="F42" s="0" t="s">
        <v>2787</v>
      </c>
      <c r="G42" s="0" t="s">
        <v>1636</v>
      </c>
    </row>
    <row customHeight="1" ht="11.25">
      <c r="A43" s="0" t="s">
        <v>16</v>
      </c>
      <c r="B43" s="0" t="s">
        <v>2852</v>
      </c>
      <c r="C43" s="0" t="s">
        <v>2853</v>
      </c>
      <c r="D43" s="0" t="s">
        <v>2866</v>
      </c>
      <c r="E43" s="0" t="s">
        <v>2867</v>
      </c>
      <c r="F43" s="0" t="s">
        <v>2787</v>
      </c>
      <c r="G43" s="0" t="s">
        <v>1643</v>
      </c>
    </row>
    <row customHeight="1" ht="11.25">
      <c r="A44" s="0" t="s">
        <v>16</v>
      </c>
      <c r="B44" s="0" t="s">
        <v>2852</v>
      </c>
      <c r="C44" s="0" t="s">
        <v>2853</v>
      </c>
      <c r="D44" s="0" t="s">
        <v>2868</v>
      </c>
      <c r="E44" s="0" t="s">
        <v>2869</v>
      </c>
      <c r="F44" s="0" t="s">
        <v>2787</v>
      </c>
      <c r="G44" s="0" t="s">
        <v>1652</v>
      </c>
    </row>
    <row customHeight="1" ht="11.25">
      <c r="A45" s="0" t="s">
        <v>16</v>
      </c>
      <c r="B45" s="0" t="s">
        <v>2852</v>
      </c>
      <c r="C45" s="0" t="s">
        <v>2853</v>
      </c>
      <c r="D45" s="0" t="s">
        <v>2870</v>
      </c>
      <c r="E45" s="0" t="s">
        <v>2871</v>
      </c>
      <c r="F45" s="0" t="s">
        <v>2787</v>
      </c>
      <c r="G45" s="0" t="s">
        <v>1657</v>
      </c>
    </row>
    <row customHeight="1" ht="11.25">
      <c r="A46" s="0" t="s">
        <v>16</v>
      </c>
      <c r="B46" s="0" t="s">
        <v>2872</v>
      </c>
      <c r="C46" s="0" t="s">
        <v>2873</v>
      </c>
      <c r="D46" s="0" t="s">
        <v>2874</v>
      </c>
      <c r="E46" s="0" t="s">
        <v>2875</v>
      </c>
      <c r="F46" s="0" t="s">
        <v>2787</v>
      </c>
      <c r="G46" s="0" t="s">
        <v>1661</v>
      </c>
    </row>
    <row customHeight="1" ht="11.25">
      <c r="A47" s="0" t="s">
        <v>16</v>
      </c>
      <c r="B47" s="0" t="s">
        <v>2872</v>
      </c>
      <c r="C47" s="0" t="s">
        <v>2873</v>
      </c>
      <c r="D47" s="0" t="s">
        <v>2876</v>
      </c>
      <c r="E47" s="0" t="s">
        <v>2877</v>
      </c>
      <c r="F47" s="0" t="s">
        <v>2787</v>
      </c>
      <c r="G47" s="0" t="s">
        <v>1667</v>
      </c>
    </row>
    <row customHeight="1" ht="11.25">
      <c r="A48" s="0" t="s">
        <v>16</v>
      </c>
      <c r="B48" s="0" t="s">
        <v>2872</v>
      </c>
      <c r="C48" s="0" t="s">
        <v>2873</v>
      </c>
      <c r="D48" s="0" t="s">
        <v>2872</v>
      </c>
      <c r="E48" s="0" t="s">
        <v>2873</v>
      </c>
      <c r="F48" s="0" t="s">
        <v>2784</v>
      </c>
      <c r="G48" s="0" t="s">
        <v>1672</v>
      </c>
    </row>
    <row customHeight="1" ht="11.25">
      <c r="A49" s="0" t="s">
        <v>16</v>
      </c>
      <c r="B49" s="0" t="s">
        <v>2872</v>
      </c>
      <c r="C49" s="0" t="s">
        <v>2873</v>
      </c>
      <c r="D49" s="0" t="s">
        <v>2878</v>
      </c>
      <c r="E49" s="0" t="s">
        <v>2879</v>
      </c>
      <c r="F49" s="0" t="s">
        <v>2787</v>
      </c>
      <c r="G49" s="0" t="s">
        <v>1675</v>
      </c>
    </row>
    <row customHeight="1" ht="11.25">
      <c r="A50" s="0" t="s">
        <v>16</v>
      </c>
      <c r="B50" s="0" t="s">
        <v>2872</v>
      </c>
      <c r="C50" s="0" t="s">
        <v>2873</v>
      </c>
      <c r="D50" s="0" t="s">
        <v>2880</v>
      </c>
      <c r="E50" s="0" t="s">
        <v>2881</v>
      </c>
      <c r="F50" s="0" t="s">
        <v>2787</v>
      </c>
      <c r="G50" s="0" t="s">
        <v>1678</v>
      </c>
    </row>
    <row customHeight="1" ht="11.25">
      <c r="A51" s="0" t="s">
        <v>16</v>
      </c>
      <c r="B51" s="0" t="s">
        <v>2872</v>
      </c>
      <c r="C51" s="0" t="s">
        <v>2873</v>
      </c>
      <c r="D51" s="0" t="s">
        <v>2882</v>
      </c>
      <c r="E51" s="0" t="s">
        <v>2883</v>
      </c>
      <c r="F51" s="0" t="s">
        <v>2787</v>
      </c>
      <c r="G51" s="0" t="s">
        <v>1683</v>
      </c>
    </row>
    <row customHeight="1" ht="11.25">
      <c r="A52" s="0" t="s">
        <v>16</v>
      </c>
      <c r="B52" s="0" t="s">
        <v>2872</v>
      </c>
      <c r="C52" s="0" t="s">
        <v>2873</v>
      </c>
      <c r="D52" s="0" t="s">
        <v>2884</v>
      </c>
      <c r="E52" s="0" t="s">
        <v>2885</v>
      </c>
      <c r="F52" s="0" t="s">
        <v>2787</v>
      </c>
      <c r="G52" s="0" t="s">
        <v>1687</v>
      </c>
    </row>
    <row customHeight="1" ht="11.25">
      <c r="A53" s="0" t="s">
        <v>16</v>
      </c>
      <c r="B53" s="0" t="s">
        <v>2872</v>
      </c>
      <c r="C53" s="0" t="s">
        <v>2873</v>
      </c>
      <c r="D53" s="0" t="s">
        <v>2886</v>
      </c>
      <c r="E53" s="0" t="s">
        <v>2887</v>
      </c>
      <c r="F53" s="0" t="s">
        <v>2787</v>
      </c>
      <c r="G53" s="0" t="s">
        <v>1689</v>
      </c>
    </row>
    <row customHeight="1" ht="11.25">
      <c r="A54" s="0" t="s">
        <v>16</v>
      </c>
      <c r="B54" s="0" t="s">
        <v>2872</v>
      </c>
      <c r="C54" s="0" t="s">
        <v>2873</v>
      </c>
      <c r="D54" s="0" t="s">
        <v>2888</v>
      </c>
      <c r="E54" s="0" t="s">
        <v>2889</v>
      </c>
      <c r="F54" s="0" t="s">
        <v>2787</v>
      </c>
      <c r="G54" s="0" t="s">
        <v>1692</v>
      </c>
    </row>
    <row customHeight="1" ht="11.25">
      <c r="A55" s="0" t="s">
        <v>16</v>
      </c>
      <c r="B55" s="0" t="s">
        <v>2872</v>
      </c>
      <c r="C55" s="0" t="s">
        <v>2873</v>
      </c>
      <c r="D55" s="0" t="s">
        <v>2890</v>
      </c>
      <c r="E55" s="0" t="s">
        <v>2891</v>
      </c>
      <c r="F55" s="0" t="s">
        <v>2787</v>
      </c>
      <c r="G55" s="0" t="s">
        <v>1696</v>
      </c>
    </row>
    <row customHeight="1" ht="11.25">
      <c r="A56" s="0" t="s">
        <v>16</v>
      </c>
      <c r="B56" s="0" t="s">
        <v>2872</v>
      </c>
      <c r="C56" s="0" t="s">
        <v>2873</v>
      </c>
      <c r="D56" s="0" t="s">
        <v>2892</v>
      </c>
      <c r="E56" s="0" t="s">
        <v>2893</v>
      </c>
      <c r="F56" s="0" t="s">
        <v>2787</v>
      </c>
      <c r="G56" s="0" t="s">
        <v>1699</v>
      </c>
    </row>
    <row customHeight="1" ht="11.25">
      <c r="A57" s="0" t="s">
        <v>16</v>
      </c>
      <c r="B57" s="0" t="s">
        <v>2872</v>
      </c>
      <c r="C57" s="0" t="s">
        <v>2873</v>
      </c>
      <c r="D57" s="0" t="s">
        <v>2894</v>
      </c>
      <c r="E57" s="0" t="s">
        <v>2895</v>
      </c>
      <c r="F57" s="0" t="s">
        <v>2787</v>
      </c>
      <c r="G57" s="0" t="s">
        <v>1702</v>
      </c>
    </row>
    <row customHeight="1" ht="11.25">
      <c r="A58" s="0" t="s">
        <v>16</v>
      </c>
      <c r="B58" s="0" t="s">
        <v>2872</v>
      </c>
      <c r="C58" s="0" t="s">
        <v>2873</v>
      </c>
      <c r="D58" s="0" t="s">
        <v>2896</v>
      </c>
      <c r="E58" s="0" t="s">
        <v>2897</v>
      </c>
      <c r="F58" s="0" t="s">
        <v>2787</v>
      </c>
      <c r="G58" s="0" t="s">
        <v>1705</v>
      </c>
    </row>
    <row customHeight="1" ht="11.25">
      <c r="A59" s="0" t="s">
        <v>16</v>
      </c>
      <c r="B59" s="0" t="s">
        <v>2872</v>
      </c>
      <c r="C59" s="0" t="s">
        <v>2873</v>
      </c>
      <c r="D59" s="0" t="s">
        <v>2898</v>
      </c>
      <c r="E59" s="0" t="s">
        <v>2899</v>
      </c>
      <c r="F59" s="0" t="s">
        <v>2787</v>
      </c>
      <c r="G59" s="0" t="s">
        <v>1709</v>
      </c>
    </row>
    <row customHeight="1" ht="11.25">
      <c r="A60" s="0" t="s">
        <v>16</v>
      </c>
      <c r="B60" s="0" t="s">
        <v>2872</v>
      </c>
      <c r="C60" s="0" t="s">
        <v>2873</v>
      </c>
      <c r="D60" s="0" t="s">
        <v>2900</v>
      </c>
      <c r="E60" s="0" t="s">
        <v>2901</v>
      </c>
      <c r="F60" s="0" t="s">
        <v>2787</v>
      </c>
      <c r="G60" s="0" t="s">
        <v>1712</v>
      </c>
    </row>
    <row customHeight="1" ht="11.25">
      <c r="A61" s="0" t="s">
        <v>16</v>
      </c>
      <c r="B61" s="0" t="s">
        <v>2872</v>
      </c>
      <c r="C61" s="0" t="s">
        <v>2873</v>
      </c>
      <c r="D61" s="0" t="s">
        <v>2902</v>
      </c>
      <c r="E61" s="0" t="s">
        <v>2903</v>
      </c>
      <c r="F61" s="0" t="s">
        <v>2787</v>
      </c>
      <c r="G61" s="0" t="s">
        <v>2904</v>
      </c>
    </row>
    <row customHeight="1" ht="11.25">
      <c r="A62" s="0" t="s">
        <v>16</v>
      </c>
      <c r="B62" s="0" t="s">
        <v>2872</v>
      </c>
      <c r="C62" s="0" t="s">
        <v>2873</v>
      </c>
      <c r="D62" s="0" t="s">
        <v>2905</v>
      </c>
      <c r="E62" s="0" t="s">
        <v>2906</v>
      </c>
      <c r="F62" s="0" t="s">
        <v>2787</v>
      </c>
      <c r="G62" s="0" t="s">
        <v>2907</v>
      </c>
    </row>
    <row customHeight="1" ht="11.25">
      <c r="A63" s="0" t="s">
        <v>16</v>
      </c>
      <c r="B63" s="0" t="s">
        <v>2872</v>
      </c>
      <c r="C63" s="0" t="s">
        <v>2873</v>
      </c>
      <c r="D63" s="0" t="s">
        <v>2908</v>
      </c>
      <c r="E63" s="0" t="s">
        <v>2909</v>
      </c>
      <c r="F63" s="0" t="s">
        <v>2787</v>
      </c>
      <c r="G63" s="0" t="s">
        <v>2910</v>
      </c>
    </row>
    <row customHeight="1" ht="11.25">
      <c r="A64" s="0" t="s">
        <v>16</v>
      </c>
      <c r="B64" s="0" t="s">
        <v>2872</v>
      </c>
      <c r="C64" s="0" t="s">
        <v>2873</v>
      </c>
      <c r="D64" s="0" t="s">
        <v>2911</v>
      </c>
      <c r="E64" s="0" t="s">
        <v>2912</v>
      </c>
      <c r="F64" s="0" t="s">
        <v>2787</v>
      </c>
      <c r="G64" s="0" t="s">
        <v>2913</v>
      </c>
    </row>
    <row customHeight="1" ht="11.25">
      <c r="A65" s="0" t="s">
        <v>16</v>
      </c>
      <c r="B65" s="0" t="s">
        <v>2872</v>
      </c>
      <c r="C65" s="0" t="s">
        <v>2873</v>
      </c>
      <c r="D65" s="0" t="s">
        <v>2914</v>
      </c>
      <c r="E65" s="0" t="s">
        <v>2915</v>
      </c>
      <c r="F65" s="0" t="s">
        <v>2787</v>
      </c>
      <c r="G65" s="0" t="s">
        <v>2916</v>
      </c>
    </row>
    <row customHeight="1" ht="11.25">
      <c r="A66" s="0" t="s">
        <v>16</v>
      </c>
      <c r="B66" s="0" t="s">
        <v>2917</v>
      </c>
      <c r="C66" s="0" t="s">
        <v>2918</v>
      </c>
      <c r="D66" s="0" t="s">
        <v>2919</v>
      </c>
      <c r="E66" s="0" t="s">
        <v>2920</v>
      </c>
      <c r="F66" s="0" t="s">
        <v>2787</v>
      </c>
      <c r="G66" s="0" t="s">
        <v>2921</v>
      </c>
    </row>
    <row customHeight="1" ht="11.25">
      <c r="A67" s="0" t="s">
        <v>16</v>
      </c>
      <c r="B67" s="0" t="s">
        <v>2917</v>
      </c>
      <c r="C67" s="0" t="s">
        <v>2918</v>
      </c>
      <c r="D67" s="0" t="s">
        <v>2922</v>
      </c>
      <c r="E67" s="0" t="s">
        <v>2923</v>
      </c>
      <c r="F67" s="0" t="s">
        <v>2787</v>
      </c>
      <c r="G67" s="0" t="s">
        <v>2029</v>
      </c>
    </row>
    <row customHeight="1" ht="11.25">
      <c r="A68" s="0" t="s">
        <v>16</v>
      </c>
      <c r="B68" s="0" t="s">
        <v>2917</v>
      </c>
      <c r="C68" s="0" t="s">
        <v>2918</v>
      </c>
      <c r="D68" s="0" t="s">
        <v>2917</v>
      </c>
      <c r="E68" s="0" t="s">
        <v>2918</v>
      </c>
      <c r="F68" s="0" t="s">
        <v>2784</v>
      </c>
      <c r="G68" s="0" t="s">
        <v>2924</v>
      </c>
    </row>
    <row customHeight="1" ht="11.25">
      <c r="A69" s="0" t="s">
        <v>16</v>
      </c>
      <c r="B69" s="0" t="s">
        <v>2917</v>
      </c>
      <c r="C69" s="0" t="s">
        <v>2918</v>
      </c>
      <c r="D69" s="0" t="s">
        <v>2925</v>
      </c>
      <c r="E69" s="0" t="s">
        <v>2926</v>
      </c>
      <c r="F69" s="0" t="s">
        <v>2787</v>
      </c>
      <c r="G69" s="0" t="s">
        <v>2232</v>
      </c>
    </row>
    <row customHeight="1" ht="11.25">
      <c r="A70" s="0" t="s">
        <v>16</v>
      </c>
      <c r="B70" s="0" t="s">
        <v>2917</v>
      </c>
      <c r="C70" s="0" t="s">
        <v>2918</v>
      </c>
      <c r="D70" s="0" t="s">
        <v>2927</v>
      </c>
      <c r="E70" s="0" t="s">
        <v>2928</v>
      </c>
      <c r="F70" s="0" t="s">
        <v>2787</v>
      </c>
      <c r="G70" s="0" t="s">
        <v>2929</v>
      </c>
    </row>
    <row customHeight="1" ht="11.25">
      <c r="A71" s="0" t="s">
        <v>16</v>
      </c>
      <c r="B71" s="0" t="s">
        <v>2917</v>
      </c>
      <c r="C71" s="0" t="s">
        <v>2918</v>
      </c>
      <c r="D71" s="0" t="s">
        <v>2930</v>
      </c>
      <c r="E71" s="0" t="s">
        <v>2931</v>
      </c>
      <c r="F71" s="0" t="s">
        <v>2787</v>
      </c>
      <c r="G71" s="0" t="s">
        <v>2932</v>
      </c>
    </row>
    <row customHeight="1" ht="11.25">
      <c r="A72" s="0" t="s">
        <v>16</v>
      </c>
      <c r="B72" s="0" t="s">
        <v>2917</v>
      </c>
      <c r="C72" s="0" t="s">
        <v>2918</v>
      </c>
      <c r="D72" s="0" t="s">
        <v>2933</v>
      </c>
      <c r="E72" s="0" t="s">
        <v>2934</v>
      </c>
      <c r="F72" s="0" t="s">
        <v>2787</v>
      </c>
      <c r="G72" s="0" t="s">
        <v>2935</v>
      </c>
    </row>
    <row customHeight="1" ht="11.25">
      <c r="A73" s="0" t="s">
        <v>16</v>
      </c>
      <c r="B73" s="0" t="s">
        <v>2917</v>
      </c>
      <c r="C73" s="0" t="s">
        <v>2918</v>
      </c>
      <c r="D73" s="0" t="s">
        <v>2936</v>
      </c>
      <c r="E73" s="0" t="s">
        <v>2937</v>
      </c>
      <c r="F73" s="0" t="s">
        <v>2787</v>
      </c>
      <c r="G73" s="0" t="s">
        <v>2938</v>
      </c>
    </row>
    <row customHeight="1" ht="11.25">
      <c r="A74" s="0" t="s">
        <v>16</v>
      </c>
      <c r="B74" s="0" t="s">
        <v>2917</v>
      </c>
      <c r="C74" s="0" t="s">
        <v>2918</v>
      </c>
      <c r="D74" s="0" t="s">
        <v>2939</v>
      </c>
      <c r="E74" s="0" t="s">
        <v>2940</v>
      </c>
      <c r="F74" s="0" t="s">
        <v>2787</v>
      </c>
      <c r="G74" s="0" t="s">
        <v>2941</v>
      </c>
    </row>
    <row customHeight="1" ht="11.25">
      <c r="A75" s="0" t="s">
        <v>16</v>
      </c>
      <c r="B75" s="0" t="s">
        <v>2917</v>
      </c>
      <c r="C75" s="0" t="s">
        <v>2918</v>
      </c>
      <c r="D75" s="0" t="s">
        <v>2942</v>
      </c>
      <c r="E75" s="0" t="s">
        <v>2943</v>
      </c>
      <c r="F75" s="0" t="s">
        <v>2787</v>
      </c>
      <c r="G75" s="0" t="s">
        <v>2944</v>
      </c>
    </row>
    <row customHeight="1" ht="11.25">
      <c r="A76" s="0" t="s">
        <v>16</v>
      </c>
      <c r="B76" s="0" t="s">
        <v>2917</v>
      </c>
      <c r="C76" s="0" t="s">
        <v>2918</v>
      </c>
      <c r="D76" s="0" t="s">
        <v>2945</v>
      </c>
      <c r="E76" s="0" t="s">
        <v>2946</v>
      </c>
      <c r="F76" s="0" t="s">
        <v>2787</v>
      </c>
      <c r="G76" s="0" t="s">
        <v>2947</v>
      </c>
    </row>
    <row customHeight="1" ht="11.25">
      <c r="A77" s="0" t="s">
        <v>16</v>
      </c>
      <c r="B77" s="0" t="s">
        <v>2917</v>
      </c>
      <c r="C77" s="0" t="s">
        <v>2918</v>
      </c>
      <c r="D77" s="0" t="s">
        <v>2948</v>
      </c>
      <c r="E77" s="0" t="s">
        <v>2949</v>
      </c>
      <c r="F77" s="0" t="s">
        <v>2787</v>
      </c>
      <c r="G77" s="0" t="s">
        <v>2950</v>
      </c>
    </row>
    <row customHeight="1" ht="11.25">
      <c r="A78" s="0" t="s">
        <v>16</v>
      </c>
      <c r="B78" s="0" t="s">
        <v>2917</v>
      </c>
      <c r="C78" s="0" t="s">
        <v>2918</v>
      </c>
      <c r="D78" s="0" t="s">
        <v>2951</v>
      </c>
      <c r="E78" s="0" t="s">
        <v>2952</v>
      </c>
      <c r="F78" s="0" t="s">
        <v>2787</v>
      </c>
      <c r="G78" s="0" t="s">
        <v>2953</v>
      </c>
    </row>
    <row customHeight="1" ht="11.25">
      <c r="A79" s="0" t="s">
        <v>16</v>
      </c>
      <c r="B79" s="0" t="s">
        <v>2917</v>
      </c>
      <c r="C79" s="0" t="s">
        <v>2918</v>
      </c>
      <c r="D79" s="0" t="s">
        <v>2954</v>
      </c>
      <c r="E79" s="0" t="s">
        <v>2955</v>
      </c>
      <c r="F79" s="0" t="s">
        <v>2787</v>
      </c>
      <c r="G79" s="0" t="s">
        <v>2956</v>
      </c>
    </row>
    <row customHeight="1" ht="11.25">
      <c r="A80" s="0" t="s">
        <v>16</v>
      </c>
      <c r="B80" s="0" t="s">
        <v>2917</v>
      </c>
      <c r="C80" s="0" t="s">
        <v>2918</v>
      </c>
      <c r="D80" s="0" t="s">
        <v>2957</v>
      </c>
      <c r="E80" s="0" t="s">
        <v>2958</v>
      </c>
      <c r="F80" s="0" t="s">
        <v>2787</v>
      </c>
      <c r="G80" s="0" t="s">
        <v>2959</v>
      </c>
    </row>
    <row customHeight="1" ht="11.25">
      <c r="A81" s="0" t="s">
        <v>16</v>
      </c>
      <c r="B81" s="0" t="s">
        <v>2960</v>
      </c>
      <c r="C81" s="0" t="s">
        <v>2961</v>
      </c>
      <c r="D81" s="0" t="s">
        <v>2960</v>
      </c>
      <c r="E81" s="0" t="s">
        <v>2961</v>
      </c>
      <c r="F81" s="0" t="s">
        <v>2962</v>
      </c>
      <c r="G81" s="0" t="s">
        <v>2963</v>
      </c>
    </row>
    <row customHeight="1" ht="11.25">
      <c r="A82" s="0" t="s">
        <v>16</v>
      </c>
      <c r="B82" s="0" t="s">
        <v>2964</v>
      </c>
      <c r="C82" s="0" t="s">
        <v>2965</v>
      </c>
      <c r="D82" s="0" t="s">
        <v>2964</v>
      </c>
      <c r="E82" s="0" t="s">
        <v>2965</v>
      </c>
      <c r="F82" s="0" t="s">
        <v>2962</v>
      </c>
      <c r="G82" s="0" t="s">
        <v>2966</v>
      </c>
    </row>
    <row customHeight="1" ht="11.25">
      <c r="A83" s="0" t="s">
        <v>16</v>
      </c>
      <c r="B83" s="0" t="s">
        <v>2967</v>
      </c>
      <c r="C83" s="0" t="s">
        <v>2968</v>
      </c>
      <c r="D83" s="0" t="s">
        <v>2969</v>
      </c>
      <c r="E83" s="0" t="s">
        <v>2970</v>
      </c>
      <c r="F83" s="0" t="s">
        <v>2787</v>
      </c>
      <c r="G83" s="0" t="s">
        <v>2971</v>
      </c>
    </row>
    <row customHeight="1" ht="11.25">
      <c r="A84" s="0" t="s">
        <v>16</v>
      </c>
      <c r="B84" s="0" t="s">
        <v>2967</v>
      </c>
      <c r="C84" s="0" t="s">
        <v>2968</v>
      </c>
      <c r="D84" s="0" t="s">
        <v>2972</v>
      </c>
      <c r="E84" s="0" t="s">
        <v>2973</v>
      </c>
      <c r="F84" s="0" t="s">
        <v>2787</v>
      </c>
      <c r="G84" s="0" t="s">
        <v>2974</v>
      </c>
    </row>
    <row customHeight="1" ht="11.25">
      <c r="A85" s="0" t="s">
        <v>16</v>
      </c>
      <c r="B85" s="0" t="s">
        <v>2967</v>
      </c>
      <c r="C85" s="0" t="s">
        <v>2968</v>
      </c>
      <c r="D85" s="0" t="s">
        <v>2975</v>
      </c>
      <c r="E85" s="0" t="s">
        <v>2976</v>
      </c>
      <c r="F85" s="0" t="s">
        <v>2787</v>
      </c>
      <c r="G85" s="0" t="s">
        <v>2977</v>
      </c>
    </row>
    <row customHeight="1" ht="11.25">
      <c r="A86" s="0" t="s">
        <v>16</v>
      </c>
      <c r="B86" s="0" t="s">
        <v>2967</v>
      </c>
      <c r="C86" s="0" t="s">
        <v>2968</v>
      </c>
      <c r="D86" s="0" t="s">
        <v>2978</v>
      </c>
      <c r="E86" s="0" t="s">
        <v>2979</v>
      </c>
      <c r="F86" s="0" t="s">
        <v>2787</v>
      </c>
      <c r="G86" s="0" t="s">
        <v>2980</v>
      </c>
    </row>
    <row customHeight="1" ht="11.25">
      <c r="A87" s="0" t="s">
        <v>16</v>
      </c>
      <c r="B87" s="0" t="s">
        <v>2967</v>
      </c>
      <c r="C87" s="0" t="s">
        <v>2968</v>
      </c>
      <c r="D87" s="0" t="s">
        <v>2981</v>
      </c>
      <c r="E87" s="0" t="s">
        <v>2982</v>
      </c>
      <c r="F87" s="0" t="s">
        <v>2787</v>
      </c>
      <c r="G87" s="0" t="s">
        <v>2983</v>
      </c>
    </row>
    <row customHeight="1" ht="11.25">
      <c r="A88" s="0" t="s">
        <v>16</v>
      </c>
      <c r="B88" s="0" t="s">
        <v>2967</v>
      </c>
      <c r="C88" s="0" t="s">
        <v>2968</v>
      </c>
      <c r="D88" s="0" t="s">
        <v>2984</v>
      </c>
      <c r="E88" s="0" t="s">
        <v>2985</v>
      </c>
      <c r="F88" s="0" t="s">
        <v>2787</v>
      </c>
      <c r="G88" s="0" t="s">
        <v>2986</v>
      </c>
    </row>
    <row customHeight="1" ht="11.25">
      <c r="A89" s="0" t="s">
        <v>16</v>
      </c>
      <c r="B89" s="0" t="s">
        <v>2967</v>
      </c>
      <c r="C89" s="0" t="s">
        <v>2968</v>
      </c>
      <c r="D89" s="0" t="s">
        <v>2967</v>
      </c>
      <c r="E89" s="0" t="s">
        <v>2968</v>
      </c>
      <c r="F89" s="0" t="s">
        <v>2784</v>
      </c>
      <c r="G89" s="0" t="s">
        <v>2987</v>
      </c>
    </row>
    <row customHeight="1" ht="11.25">
      <c r="A90" s="0" t="s">
        <v>16</v>
      </c>
      <c r="B90" s="0" t="s">
        <v>2967</v>
      </c>
      <c r="C90" s="0" t="s">
        <v>2968</v>
      </c>
      <c r="D90" s="0" t="s">
        <v>2988</v>
      </c>
      <c r="E90" s="0" t="s">
        <v>2989</v>
      </c>
      <c r="F90" s="0" t="s">
        <v>2787</v>
      </c>
      <c r="G90" s="0" t="s">
        <v>2990</v>
      </c>
    </row>
    <row customHeight="1" ht="11.25">
      <c r="A91" s="0" t="s">
        <v>16</v>
      </c>
      <c r="B91" s="0" t="s">
        <v>2967</v>
      </c>
      <c r="C91" s="0" t="s">
        <v>2968</v>
      </c>
      <c r="D91" s="0" t="s">
        <v>2991</v>
      </c>
      <c r="E91" s="0" t="s">
        <v>2992</v>
      </c>
      <c r="F91" s="0" t="s">
        <v>2787</v>
      </c>
      <c r="G91" s="0" t="s">
        <v>2993</v>
      </c>
    </row>
    <row customHeight="1" ht="11.25">
      <c r="A92" s="0" t="s">
        <v>16</v>
      </c>
      <c r="B92" s="0" t="s">
        <v>2967</v>
      </c>
      <c r="C92" s="0" t="s">
        <v>2968</v>
      </c>
      <c r="D92" s="0" t="s">
        <v>2994</v>
      </c>
      <c r="E92" s="0" t="s">
        <v>2995</v>
      </c>
      <c r="F92" s="0" t="s">
        <v>2787</v>
      </c>
      <c r="G92" s="0" t="s">
        <v>2996</v>
      </c>
    </row>
    <row customHeight="1" ht="11.25">
      <c r="A93" s="0" t="s">
        <v>16</v>
      </c>
      <c r="B93" s="0" t="s">
        <v>2967</v>
      </c>
      <c r="C93" s="0" t="s">
        <v>2968</v>
      </c>
      <c r="D93" s="0" t="s">
        <v>2997</v>
      </c>
      <c r="E93" s="0" t="s">
        <v>2998</v>
      </c>
      <c r="F93" s="0" t="s">
        <v>2787</v>
      </c>
      <c r="G93" s="0" t="s">
        <v>2999</v>
      </c>
    </row>
    <row customHeight="1" ht="11.25">
      <c r="A94" s="0" t="s">
        <v>16</v>
      </c>
      <c r="B94" s="0" t="s">
        <v>2967</v>
      </c>
      <c r="C94" s="0" t="s">
        <v>2968</v>
      </c>
      <c r="D94" s="0" t="s">
        <v>3000</v>
      </c>
      <c r="E94" s="0" t="s">
        <v>3001</v>
      </c>
      <c r="F94" s="0" t="s">
        <v>2787</v>
      </c>
      <c r="G94" s="0" t="s">
        <v>3002</v>
      </c>
    </row>
    <row customHeight="1" ht="11.25">
      <c r="A95" s="0" t="s">
        <v>16</v>
      </c>
      <c r="B95" s="0" t="s">
        <v>2967</v>
      </c>
      <c r="C95" s="0" t="s">
        <v>2968</v>
      </c>
      <c r="D95" s="0" t="s">
        <v>3003</v>
      </c>
      <c r="E95" s="0" t="s">
        <v>3004</v>
      </c>
      <c r="F95" s="0" t="s">
        <v>2787</v>
      </c>
      <c r="G95" s="0" t="s">
        <v>3005</v>
      </c>
    </row>
    <row customHeight="1" ht="11.25">
      <c r="A96" s="0" t="s">
        <v>16</v>
      </c>
      <c r="B96" s="0" t="s">
        <v>2967</v>
      </c>
      <c r="C96" s="0" t="s">
        <v>2968</v>
      </c>
      <c r="D96" s="0" t="s">
        <v>3006</v>
      </c>
      <c r="E96" s="0" t="s">
        <v>3007</v>
      </c>
      <c r="F96" s="0" t="s">
        <v>2787</v>
      </c>
      <c r="G96" s="0" t="s">
        <v>3008</v>
      </c>
    </row>
    <row customHeight="1" ht="11.25">
      <c r="A97" s="0" t="s">
        <v>16</v>
      </c>
      <c r="B97" s="0" t="s">
        <v>2967</v>
      </c>
      <c r="C97" s="0" t="s">
        <v>2968</v>
      </c>
      <c r="D97" s="0" t="s">
        <v>3009</v>
      </c>
      <c r="E97" s="0" t="s">
        <v>3010</v>
      </c>
      <c r="F97" s="0" t="s">
        <v>2787</v>
      </c>
      <c r="G97" s="0" t="s">
        <v>3011</v>
      </c>
    </row>
    <row customHeight="1" ht="11.25">
      <c r="A98" s="0" t="s">
        <v>16</v>
      </c>
      <c r="B98" s="0" t="s">
        <v>2967</v>
      </c>
      <c r="C98" s="0" t="s">
        <v>2968</v>
      </c>
      <c r="D98" s="0" t="s">
        <v>3012</v>
      </c>
      <c r="E98" s="0" t="s">
        <v>3013</v>
      </c>
      <c r="F98" s="0" t="s">
        <v>2787</v>
      </c>
      <c r="G98" s="0" t="s">
        <v>3014</v>
      </c>
    </row>
    <row customHeight="1" ht="11.25">
      <c r="A99" s="0" t="s">
        <v>16</v>
      </c>
      <c r="B99" s="0" t="s">
        <v>2967</v>
      </c>
      <c r="C99" s="0" t="s">
        <v>2968</v>
      </c>
      <c r="D99" s="0" t="s">
        <v>3015</v>
      </c>
      <c r="E99" s="0" t="s">
        <v>3016</v>
      </c>
      <c r="F99" s="0" t="s">
        <v>2787</v>
      </c>
      <c r="G99" s="0" t="s">
        <v>3017</v>
      </c>
    </row>
    <row customHeight="1" ht="11.25">
      <c r="A100" s="0" t="s">
        <v>16</v>
      </c>
      <c r="B100" s="0" t="s">
        <v>3018</v>
      </c>
      <c r="C100" s="0" t="s">
        <v>3019</v>
      </c>
      <c r="D100" s="0" t="s">
        <v>3020</v>
      </c>
      <c r="E100" s="0" t="s">
        <v>3021</v>
      </c>
      <c r="F100" s="0" t="s">
        <v>2787</v>
      </c>
      <c r="G100" s="0" t="s">
        <v>3022</v>
      </c>
    </row>
    <row customHeight="1" ht="11.25">
      <c r="A101" s="0" t="s">
        <v>16</v>
      </c>
      <c r="B101" s="0" t="s">
        <v>3018</v>
      </c>
      <c r="C101" s="0" t="s">
        <v>3019</v>
      </c>
      <c r="D101" s="0" t="s">
        <v>3023</v>
      </c>
      <c r="E101" s="0" t="s">
        <v>3024</v>
      </c>
      <c r="F101" s="0" t="s">
        <v>2787</v>
      </c>
      <c r="G101" s="0" t="s">
        <v>3025</v>
      </c>
    </row>
    <row customHeight="1" ht="11.25">
      <c r="A102" s="0" t="s">
        <v>16</v>
      </c>
      <c r="B102" s="0" t="s">
        <v>3018</v>
      </c>
      <c r="C102" s="0" t="s">
        <v>3019</v>
      </c>
      <c r="D102" s="0" t="s">
        <v>3026</v>
      </c>
      <c r="E102" s="0" t="s">
        <v>3027</v>
      </c>
      <c r="F102" s="0" t="s">
        <v>2787</v>
      </c>
      <c r="G102" s="0" t="s">
        <v>3028</v>
      </c>
    </row>
    <row customHeight="1" ht="11.25">
      <c r="A103" s="0" t="s">
        <v>16</v>
      </c>
      <c r="B103" s="0" t="s">
        <v>3018</v>
      </c>
      <c r="C103" s="0" t="s">
        <v>3019</v>
      </c>
      <c r="D103" s="0" t="s">
        <v>3029</v>
      </c>
      <c r="E103" s="0" t="s">
        <v>3030</v>
      </c>
      <c r="F103" s="0" t="s">
        <v>2787</v>
      </c>
      <c r="G103" s="0" t="s">
        <v>3031</v>
      </c>
    </row>
    <row customHeight="1" ht="11.25">
      <c r="A104" s="0" t="s">
        <v>16</v>
      </c>
      <c r="B104" s="0" t="s">
        <v>3018</v>
      </c>
      <c r="C104" s="0" t="s">
        <v>3019</v>
      </c>
      <c r="D104" s="0" t="s">
        <v>3032</v>
      </c>
      <c r="E104" s="0" t="s">
        <v>3033</v>
      </c>
      <c r="F104" s="0" t="s">
        <v>2787</v>
      </c>
      <c r="G104" s="0" t="s">
        <v>3034</v>
      </c>
    </row>
    <row customHeight="1" ht="11.25">
      <c r="A105" s="0" t="s">
        <v>16</v>
      </c>
      <c r="B105" s="0" t="s">
        <v>3018</v>
      </c>
      <c r="C105" s="0" t="s">
        <v>3019</v>
      </c>
      <c r="D105" s="0" t="s">
        <v>3035</v>
      </c>
      <c r="E105" s="0" t="s">
        <v>3036</v>
      </c>
      <c r="F105" s="0" t="s">
        <v>2787</v>
      </c>
      <c r="G105" s="0" t="s">
        <v>3037</v>
      </c>
    </row>
    <row customHeight="1" ht="11.25">
      <c r="A106" s="0" t="s">
        <v>16</v>
      </c>
      <c r="B106" s="0" t="s">
        <v>3018</v>
      </c>
      <c r="C106" s="0" t="s">
        <v>3019</v>
      </c>
      <c r="D106" s="0" t="s">
        <v>3018</v>
      </c>
      <c r="E106" s="0" t="s">
        <v>3019</v>
      </c>
      <c r="F106" s="0" t="s">
        <v>2784</v>
      </c>
      <c r="G106" s="0" t="s">
        <v>3038</v>
      </c>
    </row>
    <row customHeight="1" ht="11.25">
      <c r="A107" s="0" t="s">
        <v>16</v>
      </c>
      <c r="B107" s="0" t="s">
        <v>3018</v>
      </c>
      <c r="C107" s="0" t="s">
        <v>3019</v>
      </c>
      <c r="D107" s="0" t="s">
        <v>3039</v>
      </c>
      <c r="E107" s="0" t="s">
        <v>3040</v>
      </c>
      <c r="F107" s="0" t="s">
        <v>2787</v>
      </c>
      <c r="G107" s="0" t="s">
        <v>3041</v>
      </c>
    </row>
    <row customHeight="1" ht="11.25">
      <c r="A108" s="0" t="s">
        <v>16</v>
      </c>
      <c r="B108" s="0" t="s">
        <v>3018</v>
      </c>
      <c r="C108" s="0" t="s">
        <v>3019</v>
      </c>
      <c r="D108" s="0" t="s">
        <v>3042</v>
      </c>
      <c r="E108" s="0" t="s">
        <v>3043</v>
      </c>
      <c r="F108" s="0" t="s">
        <v>2787</v>
      </c>
      <c r="G108" s="0" t="s">
        <v>3044</v>
      </c>
    </row>
    <row customHeight="1" ht="11.25">
      <c r="A109" s="0" t="s">
        <v>16</v>
      </c>
      <c r="B109" s="0" t="s">
        <v>3018</v>
      </c>
      <c r="C109" s="0" t="s">
        <v>3019</v>
      </c>
      <c r="D109" s="0" t="s">
        <v>3045</v>
      </c>
      <c r="E109" s="0" t="s">
        <v>3046</v>
      </c>
      <c r="F109" s="0" t="s">
        <v>2787</v>
      </c>
      <c r="G109" s="0" t="s">
        <v>3047</v>
      </c>
    </row>
    <row customHeight="1" ht="11.25">
      <c r="A110" s="0" t="s">
        <v>16</v>
      </c>
      <c r="B110" s="0" t="s">
        <v>3018</v>
      </c>
      <c r="C110" s="0" t="s">
        <v>3019</v>
      </c>
      <c r="D110" s="0" t="s">
        <v>3048</v>
      </c>
      <c r="E110" s="0" t="s">
        <v>3049</v>
      </c>
      <c r="F110" s="0" t="s">
        <v>2787</v>
      </c>
      <c r="G110" s="0" t="s">
        <v>3050</v>
      </c>
    </row>
    <row customHeight="1" ht="11.25">
      <c r="A111" s="0" t="s">
        <v>16</v>
      </c>
      <c r="B111" s="0" t="s">
        <v>3018</v>
      </c>
      <c r="C111" s="0" t="s">
        <v>3019</v>
      </c>
      <c r="D111" s="0" t="s">
        <v>3051</v>
      </c>
      <c r="E111" s="0" t="s">
        <v>3052</v>
      </c>
      <c r="F111" s="0" t="s">
        <v>2787</v>
      </c>
      <c r="G111" s="0" t="s">
        <v>3053</v>
      </c>
    </row>
    <row customHeight="1" ht="11.25">
      <c r="A112" s="0" t="s">
        <v>16</v>
      </c>
      <c r="B112" s="0" t="s">
        <v>3018</v>
      </c>
      <c r="C112" s="0" t="s">
        <v>3019</v>
      </c>
      <c r="D112" s="0" t="s">
        <v>3054</v>
      </c>
      <c r="E112" s="0" t="s">
        <v>3055</v>
      </c>
      <c r="F112" s="0" t="s">
        <v>2787</v>
      </c>
      <c r="G112" s="0" t="s">
        <v>3056</v>
      </c>
    </row>
    <row customHeight="1" ht="11.25">
      <c r="A113" s="0" t="s">
        <v>16</v>
      </c>
      <c r="B113" s="0" t="s">
        <v>3018</v>
      </c>
      <c r="C113" s="0" t="s">
        <v>3019</v>
      </c>
      <c r="D113" s="0" t="s">
        <v>3057</v>
      </c>
      <c r="E113" s="0" t="s">
        <v>3058</v>
      </c>
      <c r="F113" s="0" t="s">
        <v>2787</v>
      </c>
      <c r="G113" s="0" t="s">
        <v>3059</v>
      </c>
    </row>
    <row customHeight="1" ht="11.25">
      <c r="A114" s="0" t="s">
        <v>16</v>
      </c>
      <c r="B114" s="0" t="s">
        <v>3018</v>
      </c>
      <c r="C114" s="0" t="s">
        <v>3019</v>
      </c>
      <c r="D114" s="0" t="s">
        <v>3060</v>
      </c>
      <c r="E114" s="0" t="s">
        <v>3061</v>
      </c>
      <c r="F114" s="0" t="s">
        <v>2787</v>
      </c>
      <c r="G114" s="0" t="s">
        <v>3062</v>
      </c>
    </row>
    <row customHeight="1" ht="11.25">
      <c r="A115" s="0" t="s">
        <v>16</v>
      </c>
      <c r="B115" s="0" t="s">
        <v>3018</v>
      </c>
      <c r="C115" s="0" t="s">
        <v>3019</v>
      </c>
      <c r="D115" s="0" t="s">
        <v>3063</v>
      </c>
      <c r="E115" s="0" t="s">
        <v>3064</v>
      </c>
      <c r="F115" s="0" t="s">
        <v>2787</v>
      </c>
      <c r="G115" s="0" t="s">
        <v>3065</v>
      </c>
    </row>
    <row customHeight="1" ht="11.25">
      <c r="A116" s="0" t="s">
        <v>16</v>
      </c>
      <c r="B116" s="0" t="s">
        <v>3018</v>
      </c>
      <c r="C116" s="0" t="s">
        <v>3019</v>
      </c>
      <c r="D116" s="0" t="s">
        <v>3066</v>
      </c>
      <c r="E116" s="0" t="s">
        <v>3067</v>
      </c>
      <c r="F116" s="0" t="s">
        <v>2787</v>
      </c>
      <c r="G116" s="0" t="s">
        <v>3068</v>
      </c>
    </row>
    <row customHeight="1" ht="11.25">
      <c r="A117" s="0" t="s">
        <v>16</v>
      </c>
      <c r="B117" s="0" t="s">
        <v>3018</v>
      </c>
      <c r="C117" s="0" t="s">
        <v>3019</v>
      </c>
      <c r="D117" s="0" t="s">
        <v>3069</v>
      </c>
      <c r="E117" s="0" t="s">
        <v>3070</v>
      </c>
      <c r="F117" s="0" t="s">
        <v>2787</v>
      </c>
      <c r="G117" s="0" t="s">
        <v>3071</v>
      </c>
    </row>
    <row customHeight="1" ht="11.25">
      <c r="A118" s="0" t="s">
        <v>16</v>
      </c>
      <c r="B118" s="0" t="s">
        <v>3018</v>
      </c>
      <c r="C118" s="0" t="s">
        <v>3019</v>
      </c>
      <c r="D118" s="0" t="s">
        <v>3072</v>
      </c>
      <c r="E118" s="0" t="s">
        <v>3073</v>
      </c>
      <c r="F118" s="0" t="s">
        <v>2787</v>
      </c>
      <c r="G118" s="0" t="s">
        <v>3074</v>
      </c>
    </row>
    <row customHeight="1" ht="11.25">
      <c r="A119" s="0" t="s">
        <v>16</v>
      </c>
      <c r="B119" s="0" t="s">
        <v>3018</v>
      </c>
      <c r="C119" s="0" t="s">
        <v>3019</v>
      </c>
      <c r="D119" s="0" t="s">
        <v>3075</v>
      </c>
      <c r="E119" s="0" t="s">
        <v>3076</v>
      </c>
      <c r="F119" s="0" t="s">
        <v>2787</v>
      </c>
      <c r="G119" s="0" t="s">
        <v>3077</v>
      </c>
    </row>
    <row customHeight="1" ht="11.25">
      <c r="A120" s="0" t="s">
        <v>16</v>
      </c>
      <c r="B120" s="0" t="s">
        <v>3018</v>
      </c>
      <c r="C120" s="0" t="s">
        <v>3019</v>
      </c>
      <c r="D120" s="0" t="s">
        <v>3078</v>
      </c>
      <c r="E120" s="0" t="s">
        <v>3079</v>
      </c>
      <c r="F120" s="0" t="s">
        <v>2787</v>
      </c>
      <c r="G120" s="0" t="s">
        <v>3080</v>
      </c>
    </row>
    <row customHeight="1" ht="11.25">
      <c r="A121" s="0" t="s">
        <v>16</v>
      </c>
      <c r="B121" s="0" t="s">
        <v>3018</v>
      </c>
      <c r="C121" s="0" t="s">
        <v>3019</v>
      </c>
      <c r="D121" s="0" t="s">
        <v>3081</v>
      </c>
      <c r="E121" s="0" t="s">
        <v>3082</v>
      </c>
      <c r="F121" s="0" t="s">
        <v>2787</v>
      </c>
      <c r="G121" s="0" t="s">
        <v>3083</v>
      </c>
    </row>
    <row customHeight="1" ht="11.25">
      <c r="A122" s="0" t="s">
        <v>16</v>
      </c>
      <c r="B122" s="0" t="s">
        <v>3018</v>
      </c>
      <c r="C122" s="0" t="s">
        <v>3019</v>
      </c>
      <c r="D122" s="0" t="s">
        <v>3084</v>
      </c>
      <c r="E122" s="0" t="s">
        <v>3085</v>
      </c>
      <c r="F122" s="0" t="s">
        <v>2787</v>
      </c>
      <c r="G122" s="0" t="s">
        <v>3086</v>
      </c>
    </row>
    <row customHeight="1" ht="11.25">
      <c r="A123" s="0" t="s">
        <v>16</v>
      </c>
      <c r="B123" s="0" t="s">
        <v>3087</v>
      </c>
      <c r="C123" s="0" t="s">
        <v>3088</v>
      </c>
      <c r="D123" s="0" t="s">
        <v>3089</v>
      </c>
      <c r="E123" s="0" t="s">
        <v>3090</v>
      </c>
      <c r="F123" s="0" t="s">
        <v>2787</v>
      </c>
      <c r="G123" s="0" t="s">
        <v>3091</v>
      </c>
    </row>
    <row customHeight="1" ht="11.25">
      <c r="A124" s="0" t="s">
        <v>16</v>
      </c>
      <c r="B124" s="0" t="s">
        <v>3087</v>
      </c>
      <c r="C124" s="0" t="s">
        <v>3088</v>
      </c>
      <c r="D124" s="0" t="s">
        <v>3092</v>
      </c>
      <c r="E124" s="0" t="s">
        <v>3093</v>
      </c>
      <c r="F124" s="0" t="s">
        <v>2787</v>
      </c>
      <c r="G124" s="0" t="s">
        <v>3094</v>
      </c>
    </row>
    <row customHeight="1" ht="11.25">
      <c r="A125" s="0" t="s">
        <v>16</v>
      </c>
      <c r="B125" s="0" t="s">
        <v>3087</v>
      </c>
      <c r="C125" s="0" t="s">
        <v>3088</v>
      </c>
      <c r="D125" s="0" t="s">
        <v>3095</v>
      </c>
      <c r="E125" s="0" t="s">
        <v>3096</v>
      </c>
      <c r="F125" s="0" t="s">
        <v>2787</v>
      </c>
      <c r="G125" s="0" t="s">
        <v>3097</v>
      </c>
    </row>
    <row customHeight="1" ht="11.25">
      <c r="A126" s="0" t="s">
        <v>16</v>
      </c>
      <c r="B126" s="0" t="s">
        <v>3087</v>
      </c>
      <c r="C126" s="0" t="s">
        <v>3088</v>
      </c>
      <c r="D126" s="0" t="s">
        <v>3098</v>
      </c>
      <c r="E126" s="0" t="s">
        <v>3099</v>
      </c>
      <c r="F126" s="0" t="s">
        <v>2787</v>
      </c>
      <c r="G126" s="0" t="s">
        <v>3100</v>
      </c>
    </row>
    <row customHeight="1" ht="11.25">
      <c r="A127" s="0" t="s">
        <v>16</v>
      </c>
      <c r="B127" s="0" t="s">
        <v>3087</v>
      </c>
      <c r="C127" s="0" t="s">
        <v>3088</v>
      </c>
      <c r="D127" s="0" t="s">
        <v>3101</v>
      </c>
      <c r="E127" s="0" t="s">
        <v>3102</v>
      </c>
      <c r="F127" s="0" t="s">
        <v>2787</v>
      </c>
      <c r="G127" s="0" t="s">
        <v>3103</v>
      </c>
    </row>
    <row customHeight="1" ht="11.25">
      <c r="A128" s="0" t="s">
        <v>16</v>
      </c>
      <c r="B128" s="0" t="s">
        <v>3087</v>
      </c>
      <c r="C128" s="0" t="s">
        <v>3088</v>
      </c>
      <c r="D128" s="0" t="s">
        <v>3104</v>
      </c>
      <c r="E128" s="0" t="s">
        <v>3105</v>
      </c>
      <c r="F128" s="0" t="s">
        <v>2787</v>
      </c>
      <c r="G128" s="0" t="s">
        <v>3106</v>
      </c>
    </row>
    <row customHeight="1" ht="11.25">
      <c r="A129" s="0" t="s">
        <v>16</v>
      </c>
      <c r="B129" s="0" t="s">
        <v>3087</v>
      </c>
      <c r="C129" s="0" t="s">
        <v>3088</v>
      </c>
      <c r="D129" s="0" t="s">
        <v>3087</v>
      </c>
      <c r="E129" s="0" t="s">
        <v>3088</v>
      </c>
      <c r="F129" s="0" t="s">
        <v>2784</v>
      </c>
      <c r="G129" s="0" t="s">
        <v>3107</v>
      </c>
    </row>
    <row customHeight="1" ht="11.25">
      <c r="A130" s="0" t="s">
        <v>16</v>
      </c>
      <c r="B130" s="0" t="s">
        <v>3087</v>
      </c>
      <c r="C130" s="0" t="s">
        <v>3088</v>
      </c>
      <c r="D130" s="0" t="s">
        <v>2884</v>
      </c>
      <c r="E130" s="0" t="s">
        <v>3108</v>
      </c>
      <c r="F130" s="0" t="s">
        <v>2787</v>
      </c>
      <c r="G130" s="0" t="s">
        <v>3109</v>
      </c>
    </row>
    <row customHeight="1" ht="11.25">
      <c r="A131" s="0" t="s">
        <v>16</v>
      </c>
      <c r="B131" s="0" t="s">
        <v>3087</v>
      </c>
      <c r="C131" s="0" t="s">
        <v>3088</v>
      </c>
      <c r="D131" s="0" t="s">
        <v>3110</v>
      </c>
      <c r="E131" s="0" t="s">
        <v>3111</v>
      </c>
      <c r="F131" s="0" t="s">
        <v>2787</v>
      </c>
      <c r="G131" s="0" t="s">
        <v>3112</v>
      </c>
    </row>
    <row customHeight="1" ht="11.25">
      <c r="A132" s="0" t="s">
        <v>16</v>
      </c>
      <c r="B132" s="0" t="s">
        <v>3087</v>
      </c>
      <c r="C132" s="0" t="s">
        <v>3088</v>
      </c>
      <c r="D132" s="0" t="s">
        <v>3113</v>
      </c>
      <c r="E132" s="0" t="s">
        <v>3114</v>
      </c>
      <c r="F132" s="0" t="s">
        <v>2787</v>
      </c>
      <c r="G132" s="0" t="s">
        <v>3115</v>
      </c>
    </row>
    <row customHeight="1" ht="11.25">
      <c r="A133" s="0" t="s">
        <v>16</v>
      </c>
      <c r="B133" s="0" t="s">
        <v>3087</v>
      </c>
      <c r="C133" s="0" t="s">
        <v>3088</v>
      </c>
      <c r="D133" s="0" t="s">
        <v>3116</v>
      </c>
      <c r="E133" s="0" t="s">
        <v>3117</v>
      </c>
      <c r="F133" s="0" t="s">
        <v>2787</v>
      </c>
      <c r="G133" s="0" t="s">
        <v>3118</v>
      </c>
    </row>
    <row customHeight="1" ht="11.25">
      <c r="A134" s="0" t="s">
        <v>16</v>
      </c>
      <c r="B134" s="0" t="s">
        <v>3087</v>
      </c>
      <c r="C134" s="0" t="s">
        <v>3088</v>
      </c>
      <c r="D134" s="0" t="s">
        <v>3119</v>
      </c>
      <c r="E134" s="0" t="s">
        <v>3120</v>
      </c>
      <c r="F134" s="0" t="s">
        <v>2787</v>
      </c>
      <c r="G134" s="0" t="s">
        <v>3121</v>
      </c>
    </row>
    <row customHeight="1" ht="11.25">
      <c r="A135" s="0" t="s">
        <v>16</v>
      </c>
      <c r="B135" s="0" t="s">
        <v>3087</v>
      </c>
      <c r="C135" s="0" t="s">
        <v>3088</v>
      </c>
      <c r="D135" s="0" t="s">
        <v>3122</v>
      </c>
      <c r="E135" s="0" t="s">
        <v>3123</v>
      </c>
      <c r="F135" s="0" t="s">
        <v>2787</v>
      </c>
      <c r="G135" s="0" t="s">
        <v>3124</v>
      </c>
    </row>
    <row customHeight="1" ht="11.25">
      <c r="A136" s="0" t="s">
        <v>16</v>
      </c>
      <c r="B136" s="0" t="s">
        <v>3087</v>
      </c>
      <c r="C136" s="0" t="s">
        <v>3088</v>
      </c>
      <c r="D136" s="0" t="s">
        <v>3125</v>
      </c>
      <c r="E136" s="0" t="s">
        <v>3126</v>
      </c>
      <c r="F136" s="0" t="s">
        <v>2787</v>
      </c>
      <c r="G136" s="0" t="s">
        <v>3127</v>
      </c>
    </row>
    <row customHeight="1" ht="11.25">
      <c r="A137" s="0" t="s">
        <v>16</v>
      </c>
      <c r="B137" s="0" t="s">
        <v>3128</v>
      </c>
      <c r="C137" s="0" t="s">
        <v>3129</v>
      </c>
      <c r="D137" s="0" t="s">
        <v>3130</v>
      </c>
      <c r="E137" s="0" t="s">
        <v>3131</v>
      </c>
      <c r="F137" s="0" t="s">
        <v>2787</v>
      </c>
      <c r="G137" s="0" t="s">
        <v>3132</v>
      </c>
    </row>
    <row customHeight="1" ht="11.25">
      <c r="A138" s="0" t="s">
        <v>16</v>
      </c>
      <c r="B138" s="0" t="s">
        <v>3128</v>
      </c>
      <c r="C138" s="0" t="s">
        <v>3129</v>
      </c>
      <c r="D138" s="0" t="s">
        <v>3133</v>
      </c>
      <c r="E138" s="0" t="s">
        <v>3134</v>
      </c>
      <c r="F138" s="0" t="s">
        <v>2787</v>
      </c>
      <c r="G138" s="0" t="s">
        <v>3135</v>
      </c>
    </row>
    <row customHeight="1" ht="11.25">
      <c r="A139" s="0" t="s">
        <v>16</v>
      </c>
      <c r="B139" s="0" t="s">
        <v>3128</v>
      </c>
      <c r="C139" s="0" t="s">
        <v>3129</v>
      </c>
      <c r="D139" s="0" t="s">
        <v>3136</v>
      </c>
      <c r="E139" s="0" t="s">
        <v>3137</v>
      </c>
      <c r="F139" s="0" t="s">
        <v>2787</v>
      </c>
      <c r="G139" s="0" t="s">
        <v>3138</v>
      </c>
    </row>
    <row customHeight="1" ht="11.25">
      <c r="A140" s="0" t="s">
        <v>16</v>
      </c>
      <c r="B140" s="0" t="s">
        <v>3128</v>
      </c>
      <c r="C140" s="0" t="s">
        <v>3129</v>
      </c>
      <c r="D140" s="0" t="s">
        <v>3139</v>
      </c>
      <c r="E140" s="0" t="s">
        <v>3140</v>
      </c>
      <c r="F140" s="0" t="s">
        <v>2787</v>
      </c>
      <c r="G140" s="0" t="s">
        <v>3141</v>
      </c>
    </row>
    <row customHeight="1" ht="11.25">
      <c r="A141" s="0" t="s">
        <v>16</v>
      </c>
      <c r="B141" s="0" t="s">
        <v>3128</v>
      </c>
      <c r="C141" s="0" t="s">
        <v>3129</v>
      </c>
      <c r="D141" s="0" t="s">
        <v>3142</v>
      </c>
      <c r="E141" s="0" t="s">
        <v>3143</v>
      </c>
      <c r="F141" s="0" t="s">
        <v>2787</v>
      </c>
      <c r="G141" s="0" t="s">
        <v>3144</v>
      </c>
    </row>
    <row customHeight="1" ht="11.25">
      <c r="A142" s="0" t="s">
        <v>16</v>
      </c>
      <c r="B142" s="0" t="s">
        <v>3128</v>
      </c>
      <c r="C142" s="0" t="s">
        <v>3129</v>
      </c>
      <c r="D142" s="0" t="s">
        <v>3145</v>
      </c>
      <c r="E142" s="0" t="s">
        <v>3146</v>
      </c>
      <c r="F142" s="0" t="s">
        <v>2787</v>
      </c>
      <c r="G142" s="0" t="s">
        <v>3147</v>
      </c>
    </row>
    <row customHeight="1" ht="11.25">
      <c r="A143" s="0" t="s">
        <v>16</v>
      </c>
      <c r="B143" s="0" t="s">
        <v>3128</v>
      </c>
      <c r="C143" s="0" t="s">
        <v>3129</v>
      </c>
      <c r="D143" s="0" t="s">
        <v>3148</v>
      </c>
      <c r="E143" s="0" t="s">
        <v>3149</v>
      </c>
      <c r="F143" s="0" t="s">
        <v>2787</v>
      </c>
      <c r="G143" s="0" t="s">
        <v>3150</v>
      </c>
    </row>
    <row customHeight="1" ht="11.25">
      <c r="A144" s="0" t="s">
        <v>16</v>
      </c>
      <c r="B144" s="0" t="s">
        <v>3128</v>
      </c>
      <c r="C144" s="0" t="s">
        <v>3129</v>
      </c>
      <c r="D144" s="0" t="s">
        <v>3151</v>
      </c>
      <c r="E144" s="0" t="s">
        <v>3152</v>
      </c>
      <c r="F144" s="0" t="s">
        <v>2787</v>
      </c>
      <c r="G144" s="0" t="s">
        <v>3153</v>
      </c>
    </row>
    <row customHeight="1" ht="11.25">
      <c r="A145" s="0" t="s">
        <v>16</v>
      </c>
      <c r="B145" s="0" t="s">
        <v>3128</v>
      </c>
      <c r="C145" s="0" t="s">
        <v>3129</v>
      </c>
      <c r="D145" s="0" t="s">
        <v>3154</v>
      </c>
      <c r="E145" s="0" t="s">
        <v>3155</v>
      </c>
      <c r="F145" s="0" t="s">
        <v>2787</v>
      </c>
      <c r="G145" s="0" t="s">
        <v>3156</v>
      </c>
    </row>
    <row customHeight="1" ht="11.25">
      <c r="A146" s="0" t="s">
        <v>16</v>
      </c>
      <c r="B146" s="0" t="s">
        <v>3128</v>
      </c>
      <c r="C146" s="0" t="s">
        <v>3129</v>
      </c>
      <c r="D146" s="0" t="s">
        <v>3128</v>
      </c>
      <c r="E146" s="0" t="s">
        <v>3129</v>
      </c>
      <c r="F146" s="0" t="s">
        <v>2784</v>
      </c>
      <c r="G146" s="0" t="s">
        <v>3157</v>
      </c>
    </row>
    <row customHeight="1" ht="11.25">
      <c r="A147" s="0" t="s">
        <v>16</v>
      </c>
      <c r="B147" s="0" t="s">
        <v>3128</v>
      </c>
      <c r="C147" s="0" t="s">
        <v>3129</v>
      </c>
      <c r="D147" s="0" t="s">
        <v>3158</v>
      </c>
      <c r="E147" s="0" t="s">
        <v>3159</v>
      </c>
      <c r="F147" s="0" t="s">
        <v>2787</v>
      </c>
      <c r="G147" s="0" t="s">
        <v>3160</v>
      </c>
    </row>
    <row customHeight="1" ht="11.25">
      <c r="A148" s="0" t="s">
        <v>16</v>
      </c>
      <c r="B148" s="0" t="s">
        <v>3128</v>
      </c>
      <c r="C148" s="0" t="s">
        <v>3129</v>
      </c>
      <c r="D148" s="0" t="s">
        <v>3161</v>
      </c>
      <c r="E148" s="0" t="s">
        <v>3162</v>
      </c>
      <c r="F148" s="0" t="s">
        <v>2787</v>
      </c>
      <c r="G148" s="0" t="s">
        <v>3163</v>
      </c>
    </row>
    <row customHeight="1" ht="11.25">
      <c r="A149" s="0" t="s">
        <v>16</v>
      </c>
      <c r="B149" s="0" t="s">
        <v>3128</v>
      </c>
      <c r="C149" s="0" t="s">
        <v>3129</v>
      </c>
      <c r="D149" s="0" t="s">
        <v>3164</v>
      </c>
      <c r="E149" s="0" t="s">
        <v>3165</v>
      </c>
      <c r="F149" s="0" t="s">
        <v>2787</v>
      </c>
      <c r="G149" s="0" t="s">
        <v>3166</v>
      </c>
    </row>
    <row customHeight="1" ht="11.25">
      <c r="A150" s="0" t="s">
        <v>16</v>
      </c>
      <c r="B150" s="0" t="s">
        <v>3128</v>
      </c>
      <c r="C150" s="0" t="s">
        <v>3129</v>
      </c>
      <c r="D150" s="0" t="s">
        <v>3167</v>
      </c>
      <c r="E150" s="0" t="s">
        <v>3168</v>
      </c>
      <c r="F150" s="0" t="s">
        <v>2787</v>
      </c>
      <c r="G150" s="0" t="s">
        <v>3169</v>
      </c>
    </row>
    <row customHeight="1" ht="11.25">
      <c r="A151" s="0" t="s">
        <v>16</v>
      </c>
      <c r="B151" s="0" t="s">
        <v>3128</v>
      </c>
      <c r="C151" s="0" t="s">
        <v>3129</v>
      </c>
      <c r="D151" s="0" t="s">
        <v>3170</v>
      </c>
      <c r="E151" s="0" t="s">
        <v>3171</v>
      </c>
      <c r="F151" s="0" t="s">
        <v>2787</v>
      </c>
      <c r="G151" s="0" t="s">
        <v>3172</v>
      </c>
    </row>
    <row customHeight="1" ht="11.25">
      <c r="A152" s="0" t="s">
        <v>16</v>
      </c>
      <c r="B152" s="0" t="s">
        <v>3128</v>
      </c>
      <c r="C152" s="0" t="s">
        <v>3129</v>
      </c>
      <c r="D152" s="0" t="s">
        <v>3173</v>
      </c>
      <c r="E152" s="0" t="s">
        <v>3174</v>
      </c>
      <c r="F152" s="0" t="s">
        <v>2787</v>
      </c>
      <c r="G152" s="0" t="s">
        <v>3175</v>
      </c>
    </row>
    <row customHeight="1" ht="11.25">
      <c r="A153" s="0" t="s">
        <v>16</v>
      </c>
      <c r="B153" s="0" t="s">
        <v>3128</v>
      </c>
      <c r="C153" s="0" t="s">
        <v>3129</v>
      </c>
      <c r="D153" s="0" t="s">
        <v>3176</v>
      </c>
      <c r="E153" s="0" t="s">
        <v>3177</v>
      </c>
      <c r="F153" s="0" t="s">
        <v>2787</v>
      </c>
      <c r="G153" s="0" t="s">
        <v>3178</v>
      </c>
    </row>
    <row customHeight="1" ht="11.25">
      <c r="A154" s="0" t="s">
        <v>16</v>
      </c>
      <c r="B154" s="0" t="s">
        <v>3128</v>
      </c>
      <c r="C154" s="0" t="s">
        <v>3129</v>
      </c>
      <c r="D154" s="0" t="s">
        <v>3179</v>
      </c>
      <c r="E154" s="0" t="s">
        <v>3180</v>
      </c>
      <c r="F154" s="0" t="s">
        <v>2787</v>
      </c>
      <c r="G154" s="0" t="s">
        <v>3181</v>
      </c>
    </row>
    <row customHeight="1" ht="11.25">
      <c r="A155" s="0" t="s">
        <v>16</v>
      </c>
      <c r="B155" s="0" t="s">
        <v>3182</v>
      </c>
      <c r="C155" s="0" t="s">
        <v>3183</v>
      </c>
      <c r="D155" s="0" t="s">
        <v>3184</v>
      </c>
      <c r="E155" s="0" t="s">
        <v>3185</v>
      </c>
      <c r="F155" s="0" t="s">
        <v>2787</v>
      </c>
      <c r="G155" s="0" t="s">
        <v>3186</v>
      </c>
    </row>
    <row customHeight="1" ht="11.25">
      <c r="A156" s="0" t="s">
        <v>16</v>
      </c>
      <c r="B156" s="0" t="s">
        <v>3182</v>
      </c>
      <c r="C156" s="0" t="s">
        <v>3183</v>
      </c>
      <c r="D156" s="0" t="s">
        <v>3187</v>
      </c>
      <c r="E156" s="0" t="s">
        <v>3188</v>
      </c>
      <c r="F156" s="0" t="s">
        <v>2787</v>
      </c>
      <c r="G156" s="0" t="s">
        <v>3189</v>
      </c>
    </row>
    <row customHeight="1" ht="11.25">
      <c r="A157" s="0" t="s">
        <v>16</v>
      </c>
      <c r="B157" s="0" t="s">
        <v>3182</v>
      </c>
      <c r="C157" s="0" t="s">
        <v>3183</v>
      </c>
      <c r="D157" s="0" t="s">
        <v>3190</v>
      </c>
      <c r="E157" s="0" t="s">
        <v>3191</v>
      </c>
      <c r="F157" s="0" t="s">
        <v>2787</v>
      </c>
      <c r="G157" s="0" t="s">
        <v>3192</v>
      </c>
    </row>
    <row customHeight="1" ht="11.25">
      <c r="A158" s="0" t="s">
        <v>16</v>
      </c>
      <c r="B158" s="0" t="s">
        <v>3182</v>
      </c>
      <c r="C158" s="0" t="s">
        <v>3183</v>
      </c>
      <c r="D158" s="0" t="s">
        <v>2862</v>
      </c>
      <c r="E158" s="0" t="s">
        <v>3193</v>
      </c>
      <c r="F158" s="0" t="s">
        <v>2787</v>
      </c>
      <c r="G158" s="0" t="s">
        <v>3194</v>
      </c>
    </row>
    <row customHeight="1" ht="11.25">
      <c r="A159" s="0" t="s">
        <v>16</v>
      </c>
      <c r="B159" s="0" t="s">
        <v>3182</v>
      </c>
      <c r="C159" s="0" t="s">
        <v>3183</v>
      </c>
      <c r="D159" s="0" t="s">
        <v>3182</v>
      </c>
      <c r="E159" s="0" t="s">
        <v>3183</v>
      </c>
      <c r="F159" s="0" t="s">
        <v>2784</v>
      </c>
      <c r="G159" s="0" t="s">
        <v>3195</v>
      </c>
    </row>
    <row customHeight="1" ht="11.25">
      <c r="A160" s="0" t="s">
        <v>16</v>
      </c>
      <c r="B160" s="0" t="s">
        <v>3182</v>
      </c>
      <c r="C160" s="0" t="s">
        <v>3183</v>
      </c>
      <c r="D160" s="0" t="s">
        <v>3196</v>
      </c>
      <c r="E160" s="0" t="s">
        <v>3197</v>
      </c>
      <c r="F160" s="0" t="s">
        <v>2787</v>
      </c>
      <c r="G160" s="0" t="s">
        <v>3198</v>
      </c>
    </row>
    <row customHeight="1" ht="11.25">
      <c r="A161" s="0" t="s">
        <v>16</v>
      </c>
      <c r="B161" s="0" t="s">
        <v>3182</v>
      </c>
      <c r="C161" s="0" t="s">
        <v>3183</v>
      </c>
      <c r="D161" s="0" t="s">
        <v>3199</v>
      </c>
      <c r="E161" s="0" t="s">
        <v>3200</v>
      </c>
      <c r="F161" s="0" t="s">
        <v>2787</v>
      </c>
      <c r="G161" s="0" t="s">
        <v>3201</v>
      </c>
    </row>
    <row customHeight="1" ht="11.25">
      <c r="A162" s="0" t="s">
        <v>16</v>
      </c>
      <c r="B162" s="0" t="s">
        <v>3182</v>
      </c>
      <c r="C162" s="0" t="s">
        <v>3183</v>
      </c>
      <c r="D162" s="0" t="s">
        <v>3202</v>
      </c>
      <c r="E162" s="0" t="s">
        <v>3203</v>
      </c>
      <c r="F162" s="0" t="s">
        <v>2787</v>
      </c>
      <c r="G162" s="0" t="s">
        <v>3204</v>
      </c>
    </row>
    <row customHeight="1" ht="11.25">
      <c r="A163" s="0" t="s">
        <v>16</v>
      </c>
      <c r="B163" s="0" t="s">
        <v>3182</v>
      </c>
      <c r="C163" s="0" t="s">
        <v>3183</v>
      </c>
      <c r="D163" s="0" t="s">
        <v>3205</v>
      </c>
      <c r="E163" s="0" t="s">
        <v>3206</v>
      </c>
      <c r="F163" s="0" t="s">
        <v>2787</v>
      </c>
      <c r="G163" s="0" t="s">
        <v>3207</v>
      </c>
    </row>
    <row customHeight="1" ht="11.25">
      <c r="A164" s="0" t="s">
        <v>16</v>
      </c>
      <c r="B164" s="0" t="s">
        <v>3208</v>
      </c>
      <c r="C164" s="0" t="s">
        <v>3209</v>
      </c>
      <c r="D164" s="0" t="s">
        <v>3210</v>
      </c>
      <c r="E164" s="0" t="s">
        <v>3211</v>
      </c>
      <c r="F164" s="0" t="s">
        <v>2787</v>
      </c>
      <c r="G164" s="0" t="s">
        <v>3212</v>
      </c>
    </row>
    <row customHeight="1" ht="11.25">
      <c r="A165" s="0" t="s">
        <v>16</v>
      </c>
      <c r="B165" s="0" t="s">
        <v>3208</v>
      </c>
      <c r="C165" s="0" t="s">
        <v>3209</v>
      </c>
      <c r="D165" s="0" t="s">
        <v>3213</v>
      </c>
      <c r="E165" s="0" t="s">
        <v>3214</v>
      </c>
      <c r="F165" s="0" t="s">
        <v>2787</v>
      </c>
      <c r="G165" s="0" t="s">
        <v>3215</v>
      </c>
    </row>
    <row customHeight="1" ht="11.25">
      <c r="A166" s="0" t="s">
        <v>16</v>
      </c>
      <c r="B166" s="0" t="s">
        <v>3208</v>
      </c>
      <c r="C166" s="0" t="s">
        <v>3209</v>
      </c>
      <c r="D166" s="0" t="s">
        <v>2796</v>
      </c>
      <c r="E166" s="0" t="s">
        <v>3216</v>
      </c>
      <c r="F166" s="0" t="s">
        <v>2787</v>
      </c>
      <c r="G166" s="0" t="s">
        <v>3217</v>
      </c>
    </row>
    <row customHeight="1" ht="11.25">
      <c r="A167" s="0" t="s">
        <v>16</v>
      </c>
      <c r="B167" s="0" t="s">
        <v>3208</v>
      </c>
      <c r="C167" s="0" t="s">
        <v>3209</v>
      </c>
      <c r="D167" s="0" t="s">
        <v>3218</v>
      </c>
      <c r="E167" s="0" t="s">
        <v>3219</v>
      </c>
      <c r="F167" s="0" t="s">
        <v>2787</v>
      </c>
      <c r="G167" s="0" t="s">
        <v>3220</v>
      </c>
    </row>
    <row customHeight="1" ht="11.25">
      <c r="A168" s="0" t="s">
        <v>16</v>
      </c>
      <c r="B168" s="0" t="s">
        <v>3208</v>
      </c>
      <c r="C168" s="0" t="s">
        <v>3209</v>
      </c>
      <c r="D168" s="0" t="s">
        <v>3221</v>
      </c>
      <c r="E168" s="0" t="s">
        <v>3222</v>
      </c>
      <c r="F168" s="0" t="s">
        <v>2787</v>
      </c>
      <c r="G168" s="0" t="s">
        <v>3223</v>
      </c>
    </row>
    <row customHeight="1" ht="11.25">
      <c r="A169" s="0" t="s">
        <v>16</v>
      </c>
      <c r="B169" s="0" t="s">
        <v>3208</v>
      </c>
      <c r="C169" s="0" t="s">
        <v>3209</v>
      </c>
      <c r="D169" s="0" t="s">
        <v>3224</v>
      </c>
      <c r="E169" s="0" t="s">
        <v>3225</v>
      </c>
      <c r="F169" s="0" t="s">
        <v>2787</v>
      </c>
      <c r="G169" s="0" t="s">
        <v>3226</v>
      </c>
    </row>
    <row customHeight="1" ht="11.25">
      <c r="A170" s="0" t="s">
        <v>16</v>
      </c>
      <c r="B170" s="0" t="s">
        <v>3208</v>
      </c>
      <c r="C170" s="0" t="s">
        <v>3209</v>
      </c>
      <c r="D170" s="0" t="s">
        <v>3227</v>
      </c>
      <c r="E170" s="0" t="s">
        <v>3228</v>
      </c>
      <c r="F170" s="0" t="s">
        <v>2787</v>
      </c>
      <c r="G170" s="0" t="s">
        <v>3229</v>
      </c>
    </row>
    <row customHeight="1" ht="11.25">
      <c r="A171" s="0" t="s">
        <v>16</v>
      </c>
      <c r="B171" s="0" t="s">
        <v>3208</v>
      </c>
      <c r="C171" s="0" t="s">
        <v>3209</v>
      </c>
      <c r="D171" s="0" t="s">
        <v>3208</v>
      </c>
      <c r="E171" s="0" t="s">
        <v>3209</v>
      </c>
      <c r="F171" s="0" t="s">
        <v>2784</v>
      </c>
      <c r="G171" s="0" t="s">
        <v>3230</v>
      </c>
    </row>
    <row customHeight="1" ht="11.25">
      <c r="A172" s="0" t="s">
        <v>16</v>
      </c>
      <c r="B172" s="0" t="s">
        <v>3208</v>
      </c>
      <c r="C172" s="0" t="s">
        <v>3209</v>
      </c>
      <c r="D172" s="0" t="s">
        <v>3231</v>
      </c>
      <c r="E172" s="0" t="s">
        <v>3232</v>
      </c>
      <c r="F172" s="0" t="s">
        <v>2787</v>
      </c>
      <c r="G172" s="0" t="s">
        <v>3233</v>
      </c>
    </row>
    <row customHeight="1" ht="11.25">
      <c r="A173" s="0" t="s">
        <v>16</v>
      </c>
      <c r="B173" s="0" t="s">
        <v>3208</v>
      </c>
      <c r="C173" s="0" t="s">
        <v>3209</v>
      </c>
      <c r="D173" s="0" t="s">
        <v>3234</v>
      </c>
      <c r="E173" s="0" t="s">
        <v>3235</v>
      </c>
      <c r="F173" s="0" t="s">
        <v>2787</v>
      </c>
      <c r="G173" s="0" t="s">
        <v>3236</v>
      </c>
    </row>
    <row customHeight="1" ht="11.25">
      <c r="A174" s="0" t="s">
        <v>16</v>
      </c>
      <c r="B174" s="0" t="s">
        <v>3208</v>
      </c>
      <c r="C174" s="0" t="s">
        <v>3209</v>
      </c>
      <c r="D174" s="0" t="s">
        <v>3237</v>
      </c>
      <c r="E174" s="0" t="s">
        <v>3238</v>
      </c>
      <c r="F174" s="0" t="s">
        <v>2787</v>
      </c>
      <c r="G174" s="0" t="s">
        <v>3239</v>
      </c>
    </row>
    <row customHeight="1" ht="11.25">
      <c r="A175" s="0" t="s">
        <v>16</v>
      </c>
      <c r="B175" s="0" t="s">
        <v>3240</v>
      </c>
      <c r="C175" s="0" t="s">
        <v>3241</v>
      </c>
      <c r="D175" s="0" t="s">
        <v>3210</v>
      </c>
      <c r="E175" s="0" t="s">
        <v>3242</v>
      </c>
      <c r="F175" s="0" t="s">
        <v>2787</v>
      </c>
      <c r="G175" s="0" t="s">
        <v>3243</v>
      </c>
    </row>
    <row customHeight="1" ht="11.25">
      <c r="A176" s="0" t="s">
        <v>16</v>
      </c>
      <c r="B176" s="0" t="s">
        <v>3240</v>
      </c>
      <c r="C176" s="0" t="s">
        <v>3241</v>
      </c>
      <c r="D176" s="0" t="s">
        <v>3244</v>
      </c>
      <c r="E176" s="0" t="s">
        <v>3245</v>
      </c>
      <c r="F176" s="0" t="s">
        <v>2787</v>
      </c>
      <c r="G176" s="0" t="s">
        <v>3246</v>
      </c>
    </row>
    <row customHeight="1" ht="11.25">
      <c r="A177" s="0" t="s">
        <v>16</v>
      </c>
      <c r="B177" s="0" t="s">
        <v>3240</v>
      </c>
      <c r="C177" s="0" t="s">
        <v>3241</v>
      </c>
      <c r="D177" s="0" t="s">
        <v>3247</v>
      </c>
      <c r="E177" s="0" t="s">
        <v>3248</v>
      </c>
      <c r="F177" s="0" t="s">
        <v>2787</v>
      </c>
      <c r="G177" s="0" t="s">
        <v>3249</v>
      </c>
    </row>
    <row customHeight="1" ht="11.25">
      <c r="A178" s="0" t="s">
        <v>16</v>
      </c>
      <c r="B178" s="0" t="s">
        <v>3240</v>
      </c>
      <c r="C178" s="0" t="s">
        <v>3241</v>
      </c>
      <c r="D178" s="0" t="s">
        <v>3250</v>
      </c>
      <c r="E178" s="0" t="s">
        <v>3251</v>
      </c>
      <c r="F178" s="0" t="s">
        <v>2787</v>
      </c>
      <c r="G178" s="0" t="s">
        <v>3252</v>
      </c>
    </row>
    <row customHeight="1" ht="11.25">
      <c r="A179" s="0" t="s">
        <v>16</v>
      </c>
      <c r="B179" s="0" t="s">
        <v>3240</v>
      </c>
      <c r="C179" s="0" t="s">
        <v>3241</v>
      </c>
      <c r="D179" s="0" t="s">
        <v>3253</v>
      </c>
      <c r="E179" s="0" t="s">
        <v>3254</v>
      </c>
      <c r="F179" s="0" t="s">
        <v>2787</v>
      </c>
      <c r="G179" s="0" t="s">
        <v>3255</v>
      </c>
    </row>
    <row customHeight="1" ht="11.25">
      <c r="A180" s="0" t="s">
        <v>16</v>
      </c>
      <c r="B180" s="0" t="s">
        <v>3240</v>
      </c>
      <c r="C180" s="0" t="s">
        <v>3241</v>
      </c>
      <c r="D180" s="0" t="s">
        <v>3256</v>
      </c>
      <c r="E180" s="0" t="s">
        <v>3257</v>
      </c>
      <c r="F180" s="0" t="s">
        <v>2787</v>
      </c>
      <c r="G180" s="0" t="s">
        <v>3258</v>
      </c>
    </row>
    <row customHeight="1" ht="11.25">
      <c r="A181" s="0" t="s">
        <v>16</v>
      </c>
      <c r="B181" s="0" t="s">
        <v>3240</v>
      </c>
      <c r="C181" s="0" t="s">
        <v>3241</v>
      </c>
      <c r="D181" s="0" t="s">
        <v>3240</v>
      </c>
      <c r="E181" s="0" t="s">
        <v>3241</v>
      </c>
      <c r="F181" s="0" t="s">
        <v>2784</v>
      </c>
      <c r="G181" s="0" t="s">
        <v>3259</v>
      </c>
    </row>
    <row customHeight="1" ht="11.25">
      <c r="A182" s="0" t="s">
        <v>16</v>
      </c>
      <c r="B182" s="0" t="s">
        <v>3240</v>
      </c>
      <c r="C182" s="0" t="s">
        <v>3241</v>
      </c>
      <c r="D182" s="0" t="s">
        <v>3260</v>
      </c>
      <c r="E182" s="0" t="s">
        <v>3261</v>
      </c>
      <c r="F182" s="0" t="s">
        <v>2787</v>
      </c>
      <c r="G182" s="0" t="s">
        <v>3262</v>
      </c>
    </row>
    <row customHeight="1" ht="11.25">
      <c r="A183" s="0" t="s">
        <v>16</v>
      </c>
      <c r="B183" s="0" t="s">
        <v>3263</v>
      </c>
      <c r="C183" s="0" t="s">
        <v>3264</v>
      </c>
      <c r="D183" s="0" t="s">
        <v>3265</v>
      </c>
      <c r="E183" s="0" t="s">
        <v>3266</v>
      </c>
      <c r="F183" s="0" t="s">
        <v>2787</v>
      </c>
      <c r="G183" s="0" t="s">
        <v>3267</v>
      </c>
    </row>
    <row customHeight="1" ht="11.25">
      <c r="A184" s="0" t="s">
        <v>16</v>
      </c>
      <c r="B184" s="0" t="s">
        <v>3263</v>
      </c>
      <c r="C184" s="0" t="s">
        <v>3264</v>
      </c>
      <c r="D184" s="0" t="s">
        <v>3268</v>
      </c>
      <c r="E184" s="0" t="s">
        <v>3269</v>
      </c>
      <c r="F184" s="0" t="s">
        <v>2787</v>
      </c>
      <c r="G184" s="0" t="s">
        <v>3270</v>
      </c>
    </row>
    <row customHeight="1" ht="11.25">
      <c r="A185" s="0" t="s">
        <v>16</v>
      </c>
      <c r="B185" s="0" t="s">
        <v>3263</v>
      </c>
      <c r="C185" s="0" t="s">
        <v>3264</v>
      </c>
      <c r="D185" s="0" t="s">
        <v>3271</v>
      </c>
      <c r="E185" s="0" t="s">
        <v>3272</v>
      </c>
      <c r="F185" s="0" t="s">
        <v>2787</v>
      </c>
      <c r="G185" s="0" t="s">
        <v>3273</v>
      </c>
    </row>
    <row customHeight="1" ht="11.25">
      <c r="A186" s="0" t="s">
        <v>16</v>
      </c>
      <c r="B186" s="0" t="s">
        <v>3263</v>
      </c>
      <c r="C186" s="0" t="s">
        <v>3264</v>
      </c>
      <c r="D186" s="0" t="s">
        <v>3274</v>
      </c>
      <c r="E186" s="0" t="s">
        <v>3275</v>
      </c>
      <c r="F186" s="0" t="s">
        <v>2787</v>
      </c>
      <c r="G186" s="0" t="s">
        <v>3276</v>
      </c>
    </row>
    <row customHeight="1" ht="11.25">
      <c r="A187" s="0" t="s">
        <v>16</v>
      </c>
      <c r="B187" s="0" t="s">
        <v>3263</v>
      </c>
      <c r="C187" s="0" t="s">
        <v>3264</v>
      </c>
      <c r="D187" s="0" t="s">
        <v>3277</v>
      </c>
      <c r="E187" s="0" t="s">
        <v>3278</v>
      </c>
      <c r="F187" s="0" t="s">
        <v>2787</v>
      </c>
      <c r="G187" s="0" t="s">
        <v>3279</v>
      </c>
    </row>
    <row customHeight="1" ht="11.25">
      <c r="A188" s="0" t="s">
        <v>16</v>
      </c>
      <c r="B188" s="0" t="s">
        <v>3263</v>
      </c>
      <c r="C188" s="0" t="s">
        <v>3264</v>
      </c>
      <c r="D188" s="0" t="s">
        <v>3280</v>
      </c>
      <c r="E188" s="0" t="s">
        <v>3281</v>
      </c>
      <c r="F188" s="0" t="s">
        <v>2787</v>
      </c>
      <c r="G188" s="0" t="s">
        <v>3282</v>
      </c>
    </row>
    <row customHeight="1" ht="11.25">
      <c r="A189" s="0" t="s">
        <v>16</v>
      </c>
      <c r="B189" s="0" t="s">
        <v>3263</v>
      </c>
      <c r="C189" s="0" t="s">
        <v>3264</v>
      </c>
      <c r="D189" s="0" t="s">
        <v>3283</v>
      </c>
      <c r="E189" s="0" t="s">
        <v>3284</v>
      </c>
      <c r="F189" s="0" t="s">
        <v>2787</v>
      </c>
      <c r="G189" s="0" t="s">
        <v>3285</v>
      </c>
    </row>
    <row customHeight="1" ht="11.25">
      <c r="A190" s="0" t="s">
        <v>16</v>
      </c>
      <c r="B190" s="0" t="s">
        <v>3263</v>
      </c>
      <c r="C190" s="0" t="s">
        <v>3264</v>
      </c>
      <c r="D190" s="0" t="s">
        <v>3286</v>
      </c>
      <c r="E190" s="0" t="s">
        <v>3287</v>
      </c>
      <c r="F190" s="0" t="s">
        <v>2787</v>
      </c>
      <c r="G190" s="0" t="s">
        <v>3288</v>
      </c>
    </row>
    <row customHeight="1" ht="11.25">
      <c r="A191" s="0" t="s">
        <v>16</v>
      </c>
      <c r="B191" s="0" t="s">
        <v>3263</v>
      </c>
      <c r="C191" s="0" t="s">
        <v>3264</v>
      </c>
      <c r="D191" s="0" t="s">
        <v>2927</v>
      </c>
      <c r="E191" s="0" t="s">
        <v>3289</v>
      </c>
      <c r="F191" s="0" t="s">
        <v>2787</v>
      </c>
      <c r="G191" s="0" t="s">
        <v>3290</v>
      </c>
    </row>
    <row customHeight="1" ht="11.25">
      <c r="A192" s="0" t="s">
        <v>16</v>
      </c>
      <c r="B192" s="0" t="s">
        <v>3263</v>
      </c>
      <c r="C192" s="0" t="s">
        <v>3264</v>
      </c>
      <c r="D192" s="0" t="s">
        <v>3291</v>
      </c>
      <c r="E192" s="0" t="s">
        <v>3292</v>
      </c>
      <c r="F192" s="0" t="s">
        <v>2787</v>
      </c>
      <c r="G192" s="0" t="s">
        <v>3293</v>
      </c>
    </row>
    <row customHeight="1" ht="11.25">
      <c r="A193" s="0" t="s">
        <v>16</v>
      </c>
      <c r="B193" s="0" t="s">
        <v>3263</v>
      </c>
      <c r="C193" s="0" t="s">
        <v>3264</v>
      </c>
      <c r="D193" s="0" t="s">
        <v>3294</v>
      </c>
      <c r="E193" s="0" t="s">
        <v>3295</v>
      </c>
      <c r="F193" s="0" t="s">
        <v>2787</v>
      </c>
      <c r="G193" s="0" t="s">
        <v>3296</v>
      </c>
    </row>
    <row customHeight="1" ht="11.25">
      <c r="A194" s="0" t="s">
        <v>16</v>
      </c>
      <c r="B194" s="0" t="s">
        <v>3263</v>
      </c>
      <c r="C194" s="0" t="s">
        <v>3264</v>
      </c>
      <c r="D194" s="0" t="s">
        <v>3297</v>
      </c>
      <c r="E194" s="0" t="s">
        <v>3298</v>
      </c>
      <c r="F194" s="0" t="s">
        <v>2787</v>
      </c>
      <c r="G194" s="0" t="s">
        <v>3299</v>
      </c>
    </row>
    <row customHeight="1" ht="11.25">
      <c r="A195" s="0" t="s">
        <v>16</v>
      </c>
      <c r="B195" s="0" t="s">
        <v>3263</v>
      </c>
      <c r="C195" s="0" t="s">
        <v>3264</v>
      </c>
      <c r="D195" s="0" t="s">
        <v>3300</v>
      </c>
      <c r="E195" s="0" t="s">
        <v>3301</v>
      </c>
      <c r="F195" s="0" t="s">
        <v>2787</v>
      </c>
      <c r="G195" s="0" t="s">
        <v>3302</v>
      </c>
    </row>
    <row customHeight="1" ht="11.25">
      <c r="A196" s="0" t="s">
        <v>16</v>
      </c>
      <c r="B196" s="0" t="s">
        <v>3263</v>
      </c>
      <c r="C196" s="0" t="s">
        <v>3264</v>
      </c>
      <c r="D196" s="0" t="s">
        <v>3303</v>
      </c>
      <c r="E196" s="0" t="s">
        <v>3304</v>
      </c>
      <c r="F196" s="0" t="s">
        <v>2787</v>
      </c>
      <c r="G196" s="0" t="s">
        <v>3305</v>
      </c>
    </row>
    <row customHeight="1" ht="11.25">
      <c r="A197" s="0" t="s">
        <v>16</v>
      </c>
      <c r="B197" s="0" t="s">
        <v>3263</v>
      </c>
      <c r="C197" s="0" t="s">
        <v>3264</v>
      </c>
      <c r="D197" s="0" t="s">
        <v>3306</v>
      </c>
      <c r="E197" s="0" t="s">
        <v>3307</v>
      </c>
      <c r="F197" s="0" t="s">
        <v>2787</v>
      </c>
      <c r="G197" s="0" t="s">
        <v>3308</v>
      </c>
    </row>
    <row customHeight="1" ht="11.25">
      <c r="A198" s="0" t="s">
        <v>16</v>
      </c>
      <c r="B198" s="0" t="s">
        <v>3263</v>
      </c>
      <c r="C198" s="0" t="s">
        <v>3264</v>
      </c>
      <c r="D198" s="0" t="s">
        <v>3309</v>
      </c>
      <c r="E198" s="0" t="s">
        <v>3310</v>
      </c>
      <c r="F198" s="0" t="s">
        <v>2787</v>
      </c>
      <c r="G198" s="0" t="s">
        <v>3311</v>
      </c>
    </row>
    <row customHeight="1" ht="11.25">
      <c r="A199" s="0" t="s">
        <v>16</v>
      </c>
      <c r="B199" s="0" t="s">
        <v>3263</v>
      </c>
      <c r="C199" s="0" t="s">
        <v>3264</v>
      </c>
      <c r="D199" s="0" t="s">
        <v>3312</v>
      </c>
      <c r="E199" s="0" t="s">
        <v>3313</v>
      </c>
      <c r="F199" s="0" t="s">
        <v>2787</v>
      </c>
      <c r="G199" s="0" t="s">
        <v>3314</v>
      </c>
    </row>
    <row customHeight="1" ht="11.25">
      <c r="A200" s="0" t="s">
        <v>16</v>
      </c>
      <c r="B200" s="0" t="s">
        <v>3263</v>
      </c>
      <c r="C200" s="0" t="s">
        <v>3264</v>
      </c>
      <c r="D200" s="0" t="s">
        <v>3315</v>
      </c>
      <c r="E200" s="0" t="s">
        <v>3316</v>
      </c>
      <c r="F200" s="0" t="s">
        <v>2787</v>
      </c>
      <c r="G200" s="0" t="s">
        <v>3317</v>
      </c>
    </row>
    <row customHeight="1" ht="11.25">
      <c r="A201" s="0" t="s">
        <v>16</v>
      </c>
      <c r="B201" s="0" t="s">
        <v>3263</v>
      </c>
      <c r="C201" s="0" t="s">
        <v>3264</v>
      </c>
      <c r="D201" s="0" t="s">
        <v>3318</v>
      </c>
      <c r="E201" s="0" t="s">
        <v>3319</v>
      </c>
      <c r="F201" s="0" t="s">
        <v>2787</v>
      </c>
      <c r="G201" s="0" t="s">
        <v>3320</v>
      </c>
    </row>
    <row customHeight="1" ht="11.25">
      <c r="A202" s="0" t="s">
        <v>16</v>
      </c>
      <c r="B202" s="0" t="s">
        <v>3263</v>
      </c>
      <c r="C202" s="0" t="s">
        <v>3264</v>
      </c>
      <c r="D202" s="0" t="s">
        <v>3321</v>
      </c>
      <c r="E202" s="0" t="s">
        <v>3322</v>
      </c>
      <c r="F202" s="0" t="s">
        <v>2787</v>
      </c>
      <c r="G202" s="0" t="s">
        <v>3323</v>
      </c>
    </row>
    <row customHeight="1" ht="11.25">
      <c r="A203" s="0" t="s">
        <v>16</v>
      </c>
      <c r="B203" s="0" t="s">
        <v>3263</v>
      </c>
      <c r="C203" s="0" t="s">
        <v>3264</v>
      </c>
      <c r="D203" s="0" t="s">
        <v>3263</v>
      </c>
      <c r="E203" s="0" t="s">
        <v>3264</v>
      </c>
      <c r="F203" s="0" t="s">
        <v>2784</v>
      </c>
      <c r="G203" s="0" t="s">
        <v>3324</v>
      </c>
    </row>
    <row customHeight="1" ht="11.25">
      <c r="A204" s="0" t="s">
        <v>16</v>
      </c>
      <c r="B204" s="0" t="s">
        <v>3263</v>
      </c>
      <c r="C204" s="0" t="s">
        <v>3264</v>
      </c>
      <c r="D204" s="0" t="s">
        <v>3325</v>
      </c>
      <c r="E204" s="0" t="s">
        <v>3326</v>
      </c>
      <c r="F204" s="0" t="s">
        <v>2787</v>
      </c>
      <c r="G204" s="0" t="s">
        <v>3327</v>
      </c>
    </row>
    <row customHeight="1" ht="11.25">
      <c r="A205" s="0" t="s">
        <v>16</v>
      </c>
      <c r="B205" s="0" t="s">
        <v>3263</v>
      </c>
      <c r="C205" s="0" t="s">
        <v>3264</v>
      </c>
      <c r="D205" s="0" t="s">
        <v>3328</v>
      </c>
      <c r="E205" s="0" t="s">
        <v>3329</v>
      </c>
      <c r="F205" s="0" t="s">
        <v>2787</v>
      </c>
      <c r="G205" s="0" t="s">
        <v>3330</v>
      </c>
    </row>
    <row customHeight="1" ht="11.25">
      <c r="A206" s="0" t="s">
        <v>16</v>
      </c>
      <c r="B206" s="0" t="s">
        <v>3331</v>
      </c>
      <c r="C206" s="0" t="s">
        <v>3332</v>
      </c>
      <c r="D206" s="0" t="s">
        <v>3333</v>
      </c>
      <c r="E206" s="0" t="s">
        <v>3334</v>
      </c>
      <c r="F206" s="0" t="s">
        <v>2787</v>
      </c>
      <c r="G206" s="0" t="s">
        <v>3335</v>
      </c>
    </row>
    <row customHeight="1" ht="11.25">
      <c r="A207" s="0" t="s">
        <v>16</v>
      </c>
      <c r="B207" s="0" t="s">
        <v>3331</v>
      </c>
      <c r="C207" s="0" t="s">
        <v>3332</v>
      </c>
      <c r="D207" s="0" t="s">
        <v>3336</v>
      </c>
      <c r="E207" s="0" t="s">
        <v>3337</v>
      </c>
      <c r="F207" s="0" t="s">
        <v>2787</v>
      </c>
      <c r="G207" s="0" t="s">
        <v>3338</v>
      </c>
    </row>
    <row customHeight="1" ht="11.25">
      <c r="A208" s="0" t="s">
        <v>16</v>
      </c>
      <c r="B208" s="0" t="s">
        <v>3331</v>
      </c>
      <c r="C208" s="0" t="s">
        <v>3332</v>
      </c>
      <c r="D208" s="0" t="s">
        <v>3339</v>
      </c>
      <c r="E208" s="0" t="s">
        <v>3340</v>
      </c>
      <c r="F208" s="0" t="s">
        <v>2787</v>
      </c>
      <c r="G208" s="0" t="s">
        <v>3341</v>
      </c>
    </row>
    <row customHeight="1" ht="11.25">
      <c r="A209" s="0" t="s">
        <v>16</v>
      </c>
      <c r="B209" s="0" t="s">
        <v>3331</v>
      </c>
      <c r="C209" s="0" t="s">
        <v>3332</v>
      </c>
      <c r="D209" s="0" t="s">
        <v>3342</v>
      </c>
      <c r="E209" s="0" t="s">
        <v>3343</v>
      </c>
      <c r="F209" s="0" t="s">
        <v>2787</v>
      </c>
      <c r="G209" s="0" t="s">
        <v>3344</v>
      </c>
    </row>
    <row customHeight="1" ht="11.25">
      <c r="A210" s="0" t="s">
        <v>16</v>
      </c>
      <c r="B210" s="0" t="s">
        <v>3331</v>
      </c>
      <c r="C210" s="0" t="s">
        <v>3332</v>
      </c>
      <c r="D210" s="0" t="s">
        <v>3345</v>
      </c>
      <c r="E210" s="0" t="s">
        <v>3346</v>
      </c>
      <c r="F210" s="0" t="s">
        <v>2787</v>
      </c>
      <c r="G210" s="0" t="s">
        <v>3347</v>
      </c>
    </row>
    <row customHeight="1" ht="11.25">
      <c r="A211" s="0" t="s">
        <v>16</v>
      </c>
      <c r="B211" s="0" t="s">
        <v>3331</v>
      </c>
      <c r="C211" s="0" t="s">
        <v>3332</v>
      </c>
      <c r="D211" s="0" t="s">
        <v>3348</v>
      </c>
      <c r="E211" s="0" t="s">
        <v>3349</v>
      </c>
      <c r="F211" s="0" t="s">
        <v>2787</v>
      </c>
      <c r="G211" s="0" t="s">
        <v>3350</v>
      </c>
    </row>
    <row customHeight="1" ht="11.25">
      <c r="A212" s="0" t="s">
        <v>16</v>
      </c>
      <c r="B212" s="0" t="s">
        <v>3331</v>
      </c>
      <c r="C212" s="0" t="s">
        <v>3332</v>
      </c>
      <c r="D212" s="0" t="s">
        <v>3351</v>
      </c>
      <c r="E212" s="0" t="s">
        <v>3352</v>
      </c>
      <c r="F212" s="0" t="s">
        <v>2787</v>
      </c>
      <c r="G212" s="0" t="s">
        <v>3353</v>
      </c>
    </row>
    <row customHeight="1" ht="11.25">
      <c r="A213" s="0" t="s">
        <v>16</v>
      </c>
      <c r="B213" s="0" t="s">
        <v>3331</v>
      </c>
      <c r="C213" s="0" t="s">
        <v>3332</v>
      </c>
      <c r="D213" s="0" t="s">
        <v>3354</v>
      </c>
      <c r="E213" s="0" t="s">
        <v>3355</v>
      </c>
      <c r="F213" s="0" t="s">
        <v>2787</v>
      </c>
      <c r="G213" s="0" t="s">
        <v>3356</v>
      </c>
    </row>
    <row customHeight="1" ht="11.25">
      <c r="A214" s="0" t="s">
        <v>16</v>
      </c>
      <c r="B214" s="0" t="s">
        <v>3331</v>
      </c>
      <c r="C214" s="0" t="s">
        <v>3332</v>
      </c>
      <c r="D214" s="0" t="s">
        <v>3357</v>
      </c>
      <c r="E214" s="0" t="s">
        <v>3358</v>
      </c>
      <c r="F214" s="0" t="s">
        <v>2787</v>
      </c>
      <c r="G214" s="0" t="s">
        <v>3359</v>
      </c>
    </row>
    <row customHeight="1" ht="11.25">
      <c r="A215" s="0" t="s">
        <v>16</v>
      </c>
      <c r="B215" s="0" t="s">
        <v>3331</v>
      </c>
      <c r="C215" s="0" t="s">
        <v>3332</v>
      </c>
      <c r="D215" s="0" t="s">
        <v>3360</v>
      </c>
      <c r="E215" s="0" t="s">
        <v>3361</v>
      </c>
      <c r="F215" s="0" t="s">
        <v>2787</v>
      </c>
      <c r="G215" s="0" t="s">
        <v>3362</v>
      </c>
    </row>
    <row customHeight="1" ht="11.25">
      <c r="A216" s="0" t="s">
        <v>16</v>
      </c>
      <c r="B216" s="0" t="s">
        <v>3331</v>
      </c>
      <c r="C216" s="0" t="s">
        <v>3332</v>
      </c>
      <c r="D216" s="0" t="s">
        <v>3363</v>
      </c>
      <c r="E216" s="0" t="s">
        <v>3364</v>
      </c>
      <c r="F216" s="0" t="s">
        <v>2787</v>
      </c>
      <c r="G216" s="0" t="s">
        <v>3365</v>
      </c>
    </row>
    <row customHeight="1" ht="11.25">
      <c r="A217" s="0" t="s">
        <v>16</v>
      </c>
      <c r="B217" s="0" t="s">
        <v>3331</v>
      </c>
      <c r="C217" s="0" t="s">
        <v>3332</v>
      </c>
      <c r="D217" s="0" t="s">
        <v>3366</v>
      </c>
      <c r="E217" s="0" t="s">
        <v>3367</v>
      </c>
      <c r="F217" s="0" t="s">
        <v>2787</v>
      </c>
      <c r="G217" s="0" t="s">
        <v>3368</v>
      </c>
    </row>
    <row customHeight="1" ht="11.25">
      <c r="A218" s="0" t="s">
        <v>16</v>
      </c>
      <c r="B218" s="0" t="s">
        <v>3331</v>
      </c>
      <c r="C218" s="0" t="s">
        <v>3332</v>
      </c>
      <c r="D218" s="0" t="s">
        <v>3369</v>
      </c>
      <c r="E218" s="0" t="s">
        <v>3370</v>
      </c>
      <c r="F218" s="0" t="s">
        <v>2787</v>
      </c>
      <c r="G218" s="0" t="s">
        <v>3371</v>
      </c>
    </row>
    <row customHeight="1" ht="11.25">
      <c r="A219" s="0" t="s">
        <v>16</v>
      </c>
      <c r="B219" s="0" t="s">
        <v>3331</v>
      </c>
      <c r="C219" s="0" t="s">
        <v>3332</v>
      </c>
      <c r="D219" s="0" t="s">
        <v>3372</v>
      </c>
      <c r="E219" s="0" t="s">
        <v>3373</v>
      </c>
      <c r="F219" s="0" t="s">
        <v>2787</v>
      </c>
      <c r="G219" s="0" t="s">
        <v>3374</v>
      </c>
    </row>
    <row customHeight="1" ht="11.25">
      <c r="A220" s="0" t="s">
        <v>16</v>
      </c>
      <c r="B220" s="0" t="s">
        <v>3331</v>
      </c>
      <c r="C220" s="0" t="s">
        <v>3332</v>
      </c>
      <c r="D220" s="0" t="s">
        <v>3375</v>
      </c>
      <c r="E220" s="0" t="s">
        <v>3376</v>
      </c>
      <c r="F220" s="0" t="s">
        <v>2787</v>
      </c>
      <c r="G220" s="0" t="s">
        <v>3377</v>
      </c>
    </row>
    <row customHeight="1" ht="11.25">
      <c r="A221" s="0" t="s">
        <v>16</v>
      </c>
      <c r="B221" s="0" t="s">
        <v>3331</v>
      </c>
      <c r="C221" s="0" t="s">
        <v>3332</v>
      </c>
      <c r="D221" s="0" t="s">
        <v>3378</v>
      </c>
      <c r="E221" s="0" t="s">
        <v>3379</v>
      </c>
      <c r="F221" s="0" t="s">
        <v>2787</v>
      </c>
      <c r="G221" s="0" t="s">
        <v>3380</v>
      </c>
    </row>
    <row customHeight="1" ht="11.25">
      <c r="A222" s="0" t="s">
        <v>16</v>
      </c>
      <c r="B222" s="0" t="s">
        <v>3331</v>
      </c>
      <c r="C222" s="0" t="s">
        <v>3332</v>
      </c>
      <c r="D222" s="0" t="s">
        <v>3331</v>
      </c>
      <c r="E222" s="0" t="s">
        <v>3332</v>
      </c>
      <c r="F222" s="0" t="s">
        <v>2784</v>
      </c>
      <c r="G222" s="0" t="s">
        <v>3381</v>
      </c>
    </row>
    <row customHeight="1" ht="11.25">
      <c r="A223" s="0" t="s">
        <v>16</v>
      </c>
      <c r="B223" s="0" t="s">
        <v>3331</v>
      </c>
      <c r="C223" s="0" t="s">
        <v>3332</v>
      </c>
      <c r="D223" s="0" t="s">
        <v>3382</v>
      </c>
      <c r="E223" s="0" t="s">
        <v>3383</v>
      </c>
      <c r="F223" s="0" t="s">
        <v>2787</v>
      </c>
      <c r="G223" s="0" t="s">
        <v>3384</v>
      </c>
    </row>
    <row customHeight="1" ht="11.25">
      <c r="A224" s="0" t="s">
        <v>16</v>
      </c>
      <c r="B224" s="0" t="s">
        <v>3331</v>
      </c>
      <c r="C224" s="0" t="s">
        <v>3332</v>
      </c>
      <c r="D224" s="0" t="s">
        <v>3385</v>
      </c>
      <c r="E224" s="0" t="s">
        <v>3386</v>
      </c>
      <c r="F224" s="0" t="s">
        <v>2787</v>
      </c>
      <c r="G224" s="0" t="s">
        <v>3387</v>
      </c>
    </row>
    <row customHeight="1" ht="11.25">
      <c r="A225" s="0" t="s">
        <v>16</v>
      </c>
      <c r="B225" s="0" t="s">
        <v>3331</v>
      </c>
      <c r="C225" s="0" t="s">
        <v>3332</v>
      </c>
      <c r="D225" s="0" t="s">
        <v>3388</v>
      </c>
      <c r="E225" s="0" t="s">
        <v>3389</v>
      </c>
      <c r="F225" s="0" t="s">
        <v>2787</v>
      </c>
      <c r="G225" s="0" t="s">
        <v>3390</v>
      </c>
    </row>
    <row customHeight="1" ht="11.25">
      <c r="A226" s="0" t="s">
        <v>16</v>
      </c>
      <c r="B226" s="0" t="s">
        <v>3331</v>
      </c>
      <c r="C226" s="0" t="s">
        <v>3332</v>
      </c>
      <c r="D226" s="0" t="s">
        <v>3391</v>
      </c>
      <c r="E226" s="0" t="s">
        <v>3392</v>
      </c>
      <c r="F226" s="0" t="s">
        <v>2787</v>
      </c>
      <c r="G226" s="0" t="s">
        <v>3393</v>
      </c>
    </row>
    <row customHeight="1" ht="11.25">
      <c r="A227" s="0" t="s">
        <v>16</v>
      </c>
      <c r="B227" s="0" t="s">
        <v>3394</v>
      </c>
      <c r="C227" s="0" t="s">
        <v>3395</v>
      </c>
      <c r="D227" s="0" t="s">
        <v>3396</v>
      </c>
      <c r="E227" s="0" t="s">
        <v>3397</v>
      </c>
      <c r="F227" s="0" t="s">
        <v>2787</v>
      </c>
      <c r="G227" s="0" t="s">
        <v>3398</v>
      </c>
    </row>
    <row customHeight="1" ht="11.25">
      <c r="A228" s="0" t="s">
        <v>16</v>
      </c>
      <c r="B228" s="0" t="s">
        <v>3394</v>
      </c>
      <c r="C228" s="0" t="s">
        <v>3395</v>
      </c>
      <c r="D228" s="0" t="s">
        <v>3399</v>
      </c>
      <c r="E228" s="0" t="s">
        <v>3400</v>
      </c>
      <c r="F228" s="0" t="s">
        <v>2787</v>
      </c>
      <c r="G228" s="0" t="s">
        <v>3401</v>
      </c>
    </row>
    <row customHeight="1" ht="11.25">
      <c r="A229" s="0" t="s">
        <v>16</v>
      </c>
      <c r="B229" s="0" t="s">
        <v>3394</v>
      </c>
      <c r="C229" s="0" t="s">
        <v>3395</v>
      </c>
      <c r="D229" s="0" t="s">
        <v>3402</v>
      </c>
      <c r="E229" s="0" t="s">
        <v>3403</v>
      </c>
      <c r="F229" s="0" t="s">
        <v>2787</v>
      </c>
      <c r="G229" s="0" t="s">
        <v>3404</v>
      </c>
    </row>
    <row customHeight="1" ht="11.25">
      <c r="A230" s="0" t="s">
        <v>16</v>
      </c>
      <c r="B230" s="0" t="s">
        <v>3394</v>
      </c>
      <c r="C230" s="0" t="s">
        <v>3395</v>
      </c>
      <c r="D230" s="0" t="s">
        <v>2812</v>
      </c>
      <c r="E230" s="0" t="s">
        <v>3405</v>
      </c>
      <c r="F230" s="0" t="s">
        <v>2787</v>
      </c>
      <c r="G230" s="0" t="s">
        <v>3406</v>
      </c>
    </row>
    <row customHeight="1" ht="11.25">
      <c r="A231" s="0" t="s">
        <v>16</v>
      </c>
      <c r="B231" s="0" t="s">
        <v>3394</v>
      </c>
      <c r="C231" s="0" t="s">
        <v>3395</v>
      </c>
      <c r="D231" s="0" t="s">
        <v>3407</v>
      </c>
      <c r="E231" s="0" t="s">
        <v>3408</v>
      </c>
      <c r="F231" s="0" t="s">
        <v>2787</v>
      </c>
      <c r="G231" s="0" t="s">
        <v>3409</v>
      </c>
    </row>
    <row customHeight="1" ht="11.25">
      <c r="A232" s="0" t="s">
        <v>16</v>
      </c>
      <c r="B232" s="0" t="s">
        <v>3394</v>
      </c>
      <c r="C232" s="0" t="s">
        <v>3395</v>
      </c>
      <c r="D232" s="0" t="s">
        <v>3410</v>
      </c>
      <c r="E232" s="0" t="s">
        <v>3411</v>
      </c>
      <c r="F232" s="0" t="s">
        <v>3412</v>
      </c>
      <c r="G232" s="0" t="s">
        <v>3413</v>
      </c>
    </row>
    <row customHeight="1" ht="11.25">
      <c r="A233" s="0" t="s">
        <v>16</v>
      </c>
      <c r="B233" s="0" t="s">
        <v>3394</v>
      </c>
      <c r="C233" s="0" t="s">
        <v>3395</v>
      </c>
      <c r="D233" s="0" t="s">
        <v>3414</v>
      </c>
      <c r="E233" s="0" t="s">
        <v>3415</v>
      </c>
      <c r="F233" s="0" t="s">
        <v>2787</v>
      </c>
      <c r="G233" s="0" t="s">
        <v>3416</v>
      </c>
    </row>
    <row customHeight="1" ht="11.25">
      <c r="A234" s="0" t="s">
        <v>16</v>
      </c>
      <c r="B234" s="0" t="s">
        <v>3394</v>
      </c>
      <c r="C234" s="0" t="s">
        <v>3395</v>
      </c>
      <c r="D234" s="0" t="s">
        <v>3417</v>
      </c>
      <c r="E234" s="0" t="s">
        <v>3418</v>
      </c>
      <c r="F234" s="0" t="s">
        <v>2787</v>
      </c>
      <c r="G234" s="0" t="s">
        <v>3419</v>
      </c>
    </row>
    <row customHeight="1" ht="11.25">
      <c r="A235" s="0" t="s">
        <v>16</v>
      </c>
      <c r="B235" s="0" t="s">
        <v>3394</v>
      </c>
      <c r="C235" s="0" t="s">
        <v>3395</v>
      </c>
      <c r="D235" s="0" t="s">
        <v>3420</v>
      </c>
      <c r="E235" s="0" t="s">
        <v>3421</v>
      </c>
      <c r="F235" s="0" t="s">
        <v>2787</v>
      </c>
      <c r="G235" s="0" t="s">
        <v>3422</v>
      </c>
    </row>
    <row customHeight="1" ht="11.25">
      <c r="A236" s="0" t="s">
        <v>16</v>
      </c>
      <c r="B236" s="0" t="s">
        <v>3394</v>
      </c>
      <c r="C236" s="0" t="s">
        <v>3395</v>
      </c>
      <c r="D236" s="0" t="s">
        <v>3423</v>
      </c>
      <c r="E236" s="0" t="s">
        <v>3424</v>
      </c>
      <c r="F236" s="0" t="s">
        <v>2787</v>
      </c>
      <c r="G236" s="0" t="s">
        <v>3425</v>
      </c>
    </row>
    <row customHeight="1" ht="11.25">
      <c r="A237" s="0" t="s">
        <v>16</v>
      </c>
      <c r="B237" s="0" t="s">
        <v>3394</v>
      </c>
      <c r="C237" s="0" t="s">
        <v>3395</v>
      </c>
      <c r="D237" s="0" t="s">
        <v>3394</v>
      </c>
      <c r="E237" s="0" t="s">
        <v>3395</v>
      </c>
      <c r="F237" s="0" t="s">
        <v>2784</v>
      </c>
      <c r="G237" s="0" t="s">
        <v>3426</v>
      </c>
    </row>
    <row customHeight="1" ht="11.25">
      <c r="A238" s="0" t="s">
        <v>16</v>
      </c>
      <c r="B238" s="0" t="s">
        <v>3394</v>
      </c>
      <c r="C238" s="0" t="s">
        <v>3395</v>
      </c>
      <c r="D238" s="0" t="s">
        <v>3427</v>
      </c>
      <c r="E238" s="0" t="s">
        <v>3428</v>
      </c>
      <c r="F238" s="0" t="s">
        <v>2787</v>
      </c>
      <c r="G238" s="0" t="s">
        <v>3429</v>
      </c>
    </row>
    <row customHeight="1" ht="11.25">
      <c r="A239" s="0" t="s">
        <v>16</v>
      </c>
      <c r="B239" s="0" t="s">
        <v>3394</v>
      </c>
      <c r="C239" s="0" t="s">
        <v>3395</v>
      </c>
      <c r="D239" s="0" t="s">
        <v>3430</v>
      </c>
      <c r="E239" s="0" t="s">
        <v>3431</v>
      </c>
      <c r="F239" s="0" t="s">
        <v>2787</v>
      </c>
      <c r="G239" s="0" t="s">
        <v>3432</v>
      </c>
    </row>
    <row customHeight="1" ht="11.25">
      <c r="A240" s="0" t="s">
        <v>16</v>
      </c>
      <c r="B240" s="0" t="s">
        <v>3394</v>
      </c>
      <c r="C240" s="0" t="s">
        <v>3395</v>
      </c>
      <c r="D240" s="0" t="s">
        <v>3433</v>
      </c>
      <c r="E240" s="0" t="s">
        <v>3434</v>
      </c>
      <c r="F240" s="0" t="s">
        <v>2787</v>
      </c>
      <c r="G240" s="0" t="s">
        <v>3435</v>
      </c>
    </row>
    <row customHeight="1" ht="11.25">
      <c r="A241" s="0" t="s">
        <v>16</v>
      </c>
      <c r="B241" s="0" t="s">
        <v>3436</v>
      </c>
      <c r="C241" s="0" t="s">
        <v>3437</v>
      </c>
      <c r="D241" s="0" t="s">
        <v>3438</v>
      </c>
      <c r="E241" s="0" t="s">
        <v>3439</v>
      </c>
      <c r="F241" s="0" t="s">
        <v>2787</v>
      </c>
      <c r="G241" s="0" t="s">
        <v>3440</v>
      </c>
    </row>
    <row customHeight="1" ht="11.25">
      <c r="A242" s="0" t="s">
        <v>16</v>
      </c>
      <c r="B242" s="0" t="s">
        <v>3436</v>
      </c>
      <c r="C242" s="0" t="s">
        <v>3437</v>
      </c>
      <c r="D242" s="0" t="s">
        <v>3441</v>
      </c>
      <c r="E242" s="0" t="s">
        <v>3442</v>
      </c>
      <c r="F242" s="0" t="s">
        <v>2787</v>
      </c>
      <c r="G242" s="0" t="s">
        <v>3443</v>
      </c>
    </row>
    <row customHeight="1" ht="11.25">
      <c r="A243" s="0" t="s">
        <v>16</v>
      </c>
      <c r="B243" s="0" t="s">
        <v>3436</v>
      </c>
      <c r="C243" s="0" t="s">
        <v>3437</v>
      </c>
      <c r="D243" s="0" t="s">
        <v>3444</v>
      </c>
      <c r="E243" s="0" t="s">
        <v>3445</v>
      </c>
      <c r="F243" s="0" t="s">
        <v>2787</v>
      </c>
      <c r="G243" s="0" t="s">
        <v>3446</v>
      </c>
    </row>
    <row customHeight="1" ht="11.25">
      <c r="A244" s="0" t="s">
        <v>16</v>
      </c>
      <c r="B244" s="0" t="s">
        <v>3436</v>
      </c>
      <c r="C244" s="0" t="s">
        <v>3437</v>
      </c>
      <c r="D244" s="0" t="s">
        <v>3447</v>
      </c>
      <c r="E244" s="0" t="s">
        <v>3448</v>
      </c>
      <c r="F244" s="0" t="s">
        <v>2787</v>
      </c>
      <c r="G244" s="0" t="s">
        <v>3449</v>
      </c>
    </row>
    <row customHeight="1" ht="11.25">
      <c r="A245" s="0" t="s">
        <v>16</v>
      </c>
      <c r="B245" s="0" t="s">
        <v>3436</v>
      </c>
      <c r="C245" s="0" t="s">
        <v>3437</v>
      </c>
      <c r="D245" s="0" t="s">
        <v>3450</v>
      </c>
      <c r="E245" s="0" t="s">
        <v>3451</v>
      </c>
      <c r="F245" s="0" t="s">
        <v>2787</v>
      </c>
      <c r="G245" s="0" t="s">
        <v>3452</v>
      </c>
    </row>
    <row customHeight="1" ht="11.25">
      <c r="A246" s="0" t="s">
        <v>16</v>
      </c>
      <c r="B246" s="0" t="s">
        <v>3436</v>
      </c>
      <c r="C246" s="0" t="s">
        <v>3437</v>
      </c>
      <c r="D246" s="0" t="s">
        <v>3453</v>
      </c>
      <c r="E246" s="0" t="s">
        <v>3454</v>
      </c>
      <c r="F246" s="0" t="s">
        <v>2787</v>
      </c>
      <c r="G246" s="0" t="s">
        <v>3455</v>
      </c>
    </row>
    <row customHeight="1" ht="11.25">
      <c r="A247" s="0" t="s">
        <v>16</v>
      </c>
      <c r="B247" s="0" t="s">
        <v>3436</v>
      </c>
      <c r="C247" s="0" t="s">
        <v>3437</v>
      </c>
      <c r="D247" s="0" t="s">
        <v>3456</v>
      </c>
      <c r="E247" s="0" t="s">
        <v>3457</v>
      </c>
      <c r="F247" s="0" t="s">
        <v>2787</v>
      </c>
      <c r="G247" s="0" t="s">
        <v>3458</v>
      </c>
    </row>
    <row customHeight="1" ht="11.25">
      <c r="A248" s="0" t="s">
        <v>16</v>
      </c>
      <c r="B248" s="0" t="s">
        <v>3436</v>
      </c>
      <c r="C248" s="0" t="s">
        <v>3437</v>
      </c>
      <c r="D248" s="0" t="s">
        <v>3459</v>
      </c>
      <c r="E248" s="0" t="s">
        <v>3460</v>
      </c>
      <c r="F248" s="0" t="s">
        <v>2787</v>
      </c>
      <c r="G248" s="0" t="s">
        <v>3461</v>
      </c>
    </row>
    <row customHeight="1" ht="11.25">
      <c r="A249" s="0" t="s">
        <v>16</v>
      </c>
      <c r="B249" s="0" t="s">
        <v>3436</v>
      </c>
      <c r="C249" s="0" t="s">
        <v>3437</v>
      </c>
      <c r="D249" s="0" t="s">
        <v>3462</v>
      </c>
      <c r="E249" s="0" t="s">
        <v>3463</v>
      </c>
      <c r="F249" s="0" t="s">
        <v>2787</v>
      </c>
      <c r="G249" s="0" t="s">
        <v>3464</v>
      </c>
    </row>
    <row customHeight="1" ht="11.25">
      <c r="A250" s="0" t="s">
        <v>16</v>
      </c>
      <c r="B250" s="0" t="s">
        <v>3436</v>
      </c>
      <c r="C250" s="0" t="s">
        <v>3437</v>
      </c>
      <c r="D250" s="0" t="s">
        <v>3465</v>
      </c>
      <c r="E250" s="0" t="s">
        <v>3466</v>
      </c>
      <c r="F250" s="0" t="s">
        <v>2787</v>
      </c>
      <c r="G250" s="0" t="s">
        <v>3467</v>
      </c>
    </row>
    <row customHeight="1" ht="11.25">
      <c r="A251" s="0" t="s">
        <v>16</v>
      </c>
      <c r="B251" s="0" t="s">
        <v>3436</v>
      </c>
      <c r="C251" s="0" t="s">
        <v>3437</v>
      </c>
      <c r="D251" s="0" t="s">
        <v>3468</v>
      </c>
      <c r="E251" s="0" t="s">
        <v>3469</v>
      </c>
      <c r="F251" s="0" t="s">
        <v>2787</v>
      </c>
      <c r="G251" s="0" t="s">
        <v>3470</v>
      </c>
    </row>
    <row customHeight="1" ht="11.25">
      <c r="A252" s="0" t="s">
        <v>16</v>
      </c>
      <c r="B252" s="0" t="s">
        <v>3436</v>
      </c>
      <c r="C252" s="0" t="s">
        <v>3437</v>
      </c>
      <c r="D252" s="0" t="s">
        <v>3471</v>
      </c>
      <c r="E252" s="0" t="s">
        <v>3472</v>
      </c>
      <c r="F252" s="0" t="s">
        <v>2787</v>
      </c>
      <c r="G252" s="0" t="s">
        <v>3473</v>
      </c>
    </row>
    <row customHeight="1" ht="11.25">
      <c r="A253" s="0" t="s">
        <v>16</v>
      </c>
      <c r="B253" s="0" t="s">
        <v>3436</v>
      </c>
      <c r="C253" s="0" t="s">
        <v>3437</v>
      </c>
      <c r="D253" s="0" t="s">
        <v>3436</v>
      </c>
      <c r="E253" s="0" t="s">
        <v>3437</v>
      </c>
      <c r="F253" s="0" t="s">
        <v>2784</v>
      </c>
      <c r="G253" s="0" t="s">
        <v>3474</v>
      </c>
    </row>
    <row customHeight="1" ht="11.25">
      <c r="A254" s="0" t="s">
        <v>16</v>
      </c>
      <c r="B254" s="0" t="s">
        <v>3436</v>
      </c>
      <c r="C254" s="0" t="s">
        <v>3437</v>
      </c>
      <c r="D254" s="0" t="s">
        <v>3475</v>
      </c>
      <c r="E254" s="0" t="s">
        <v>3476</v>
      </c>
      <c r="F254" s="0" t="s">
        <v>2787</v>
      </c>
      <c r="G254" s="0" t="s">
        <v>3477</v>
      </c>
    </row>
    <row customHeight="1" ht="11.25">
      <c r="A255" s="0" t="s">
        <v>16</v>
      </c>
      <c r="B255" s="0" t="s">
        <v>3436</v>
      </c>
      <c r="C255" s="0" t="s">
        <v>3437</v>
      </c>
      <c r="D255" s="0" t="s">
        <v>3478</v>
      </c>
      <c r="E255" s="0" t="s">
        <v>3479</v>
      </c>
      <c r="F255" s="0" t="s">
        <v>2787</v>
      </c>
      <c r="G255" s="0" t="s">
        <v>3480</v>
      </c>
    </row>
    <row customHeight="1" ht="11.25">
      <c r="A256" s="0" t="s">
        <v>16</v>
      </c>
      <c r="B256" s="0" t="s">
        <v>3481</v>
      </c>
      <c r="C256" s="0" t="s">
        <v>3482</v>
      </c>
      <c r="D256" s="0" t="s">
        <v>3483</v>
      </c>
      <c r="E256" s="0" t="s">
        <v>3484</v>
      </c>
      <c r="F256" s="0" t="s">
        <v>2787</v>
      </c>
      <c r="G256" s="0" t="s">
        <v>3485</v>
      </c>
    </row>
    <row customHeight="1" ht="11.25">
      <c r="A257" s="0" t="s">
        <v>16</v>
      </c>
      <c r="B257" s="0" t="s">
        <v>3481</v>
      </c>
      <c r="C257" s="0" t="s">
        <v>3482</v>
      </c>
      <c r="D257" s="0" t="s">
        <v>3486</v>
      </c>
      <c r="E257" s="0" t="s">
        <v>3487</v>
      </c>
      <c r="F257" s="0" t="s">
        <v>2787</v>
      </c>
      <c r="G257" s="0" t="s">
        <v>3488</v>
      </c>
    </row>
    <row customHeight="1" ht="11.25">
      <c r="A258" s="0" t="s">
        <v>16</v>
      </c>
      <c r="B258" s="0" t="s">
        <v>3481</v>
      </c>
      <c r="C258" s="0" t="s">
        <v>3482</v>
      </c>
      <c r="D258" s="0" t="s">
        <v>3489</v>
      </c>
      <c r="E258" s="0" t="s">
        <v>3490</v>
      </c>
      <c r="F258" s="0" t="s">
        <v>2787</v>
      </c>
      <c r="G258" s="0" t="s">
        <v>3491</v>
      </c>
    </row>
    <row customHeight="1" ht="11.25">
      <c r="A259" s="0" t="s">
        <v>16</v>
      </c>
      <c r="B259" s="0" t="s">
        <v>3481</v>
      </c>
      <c r="C259" s="0" t="s">
        <v>3482</v>
      </c>
      <c r="D259" s="0" t="s">
        <v>3492</v>
      </c>
      <c r="E259" s="0" t="s">
        <v>3493</v>
      </c>
      <c r="F259" s="0" t="s">
        <v>2787</v>
      </c>
      <c r="G259" s="0" t="s">
        <v>3494</v>
      </c>
    </row>
    <row customHeight="1" ht="11.25">
      <c r="A260" s="0" t="s">
        <v>16</v>
      </c>
      <c r="B260" s="0" t="s">
        <v>3481</v>
      </c>
      <c r="C260" s="0" t="s">
        <v>3482</v>
      </c>
      <c r="D260" s="0" t="s">
        <v>3495</v>
      </c>
      <c r="E260" s="0" t="s">
        <v>3496</v>
      </c>
      <c r="F260" s="0" t="s">
        <v>2787</v>
      </c>
      <c r="G260" s="0" t="s">
        <v>3497</v>
      </c>
    </row>
    <row customHeight="1" ht="11.25">
      <c r="A261" s="0" t="s">
        <v>16</v>
      </c>
      <c r="B261" s="0" t="s">
        <v>3481</v>
      </c>
      <c r="C261" s="0" t="s">
        <v>3482</v>
      </c>
      <c r="D261" s="0" t="s">
        <v>3498</v>
      </c>
      <c r="E261" s="0" t="s">
        <v>3499</v>
      </c>
      <c r="F261" s="0" t="s">
        <v>2787</v>
      </c>
      <c r="G261" s="0" t="s">
        <v>3500</v>
      </c>
    </row>
    <row customHeight="1" ht="11.25">
      <c r="A262" s="0" t="s">
        <v>16</v>
      </c>
      <c r="B262" s="0" t="s">
        <v>3481</v>
      </c>
      <c r="C262" s="0" t="s">
        <v>3482</v>
      </c>
      <c r="D262" s="0" t="s">
        <v>3501</v>
      </c>
      <c r="E262" s="0" t="s">
        <v>3502</v>
      </c>
      <c r="F262" s="0" t="s">
        <v>2787</v>
      </c>
      <c r="G262" s="0" t="s">
        <v>3503</v>
      </c>
    </row>
    <row customHeight="1" ht="11.25">
      <c r="A263" s="0" t="s">
        <v>16</v>
      </c>
      <c r="B263" s="0" t="s">
        <v>3481</v>
      </c>
      <c r="C263" s="0" t="s">
        <v>3482</v>
      </c>
      <c r="D263" s="0" t="s">
        <v>3504</v>
      </c>
      <c r="E263" s="0" t="s">
        <v>3505</v>
      </c>
      <c r="F263" s="0" t="s">
        <v>2787</v>
      </c>
      <c r="G263" s="0" t="s">
        <v>3506</v>
      </c>
    </row>
    <row customHeight="1" ht="11.25">
      <c r="A264" s="0" t="s">
        <v>16</v>
      </c>
      <c r="B264" s="0" t="s">
        <v>3481</v>
      </c>
      <c r="C264" s="0" t="s">
        <v>3482</v>
      </c>
      <c r="D264" s="0" t="s">
        <v>3507</v>
      </c>
      <c r="E264" s="0" t="s">
        <v>3508</v>
      </c>
      <c r="F264" s="0" t="s">
        <v>2787</v>
      </c>
      <c r="G264" s="0" t="s">
        <v>3509</v>
      </c>
    </row>
    <row customHeight="1" ht="11.25">
      <c r="A265" s="0" t="s">
        <v>16</v>
      </c>
      <c r="B265" s="0" t="s">
        <v>3481</v>
      </c>
      <c r="C265" s="0" t="s">
        <v>3482</v>
      </c>
      <c r="D265" s="0" t="s">
        <v>3481</v>
      </c>
      <c r="E265" s="0" t="s">
        <v>3482</v>
      </c>
      <c r="F265" s="0" t="s">
        <v>2784</v>
      </c>
      <c r="G265" s="0" t="s">
        <v>3510</v>
      </c>
    </row>
    <row customHeight="1" ht="11.25">
      <c r="A266" s="0" t="s">
        <v>16</v>
      </c>
      <c r="B266" s="0" t="s">
        <v>3481</v>
      </c>
      <c r="C266" s="0" t="s">
        <v>3482</v>
      </c>
      <c r="D266" s="0" t="s">
        <v>3511</v>
      </c>
      <c r="E266" s="0" t="s">
        <v>3512</v>
      </c>
      <c r="F266" s="0" t="s">
        <v>2787</v>
      </c>
      <c r="G266" s="0" t="s">
        <v>3513</v>
      </c>
    </row>
    <row customHeight="1" ht="11.25">
      <c r="A267" s="0" t="s">
        <v>16</v>
      </c>
      <c r="B267" s="0" t="s">
        <v>3514</v>
      </c>
      <c r="C267" s="0" t="s">
        <v>3515</v>
      </c>
      <c r="D267" s="0" t="s">
        <v>3516</v>
      </c>
      <c r="E267" s="0" t="s">
        <v>3517</v>
      </c>
      <c r="F267" s="0" t="s">
        <v>2787</v>
      </c>
      <c r="G267" s="0" t="s">
        <v>3518</v>
      </c>
    </row>
    <row customHeight="1" ht="11.25">
      <c r="A268" s="0" t="s">
        <v>16</v>
      </c>
      <c r="B268" s="0" t="s">
        <v>3514</v>
      </c>
      <c r="C268" s="0" t="s">
        <v>3515</v>
      </c>
      <c r="D268" s="0" t="s">
        <v>3519</v>
      </c>
      <c r="E268" s="0" t="s">
        <v>3520</v>
      </c>
      <c r="F268" s="0" t="s">
        <v>2787</v>
      </c>
      <c r="G268" s="0" t="s">
        <v>3521</v>
      </c>
    </row>
    <row customHeight="1" ht="11.25">
      <c r="A269" s="0" t="s">
        <v>16</v>
      </c>
      <c r="B269" s="0" t="s">
        <v>3514</v>
      </c>
      <c r="C269" s="0" t="s">
        <v>3515</v>
      </c>
      <c r="D269" s="0" t="s">
        <v>3522</v>
      </c>
      <c r="E269" s="0" t="s">
        <v>3523</v>
      </c>
      <c r="F269" s="0" t="s">
        <v>2787</v>
      </c>
      <c r="G269" s="0" t="s">
        <v>3524</v>
      </c>
    </row>
    <row customHeight="1" ht="11.25">
      <c r="A270" s="0" t="s">
        <v>16</v>
      </c>
      <c r="B270" s="0" t="s">
        <v>3514</v>
      </c>
      <c r="C270" s="0" t="s">
        <v>3515</v>
      </c>
      <c r="D270" s="0" t="s">
        <v>3525</v>
      </c>
      <c r="E270" s="0" t="s">
        <v>3526</v>
      </c>
      <c r="F270" s="0" t="s">
        <v>2787</v>
      </c>
      <c r="G270" s="0" t="s">
        <v>3527</v>
      </c>
    </row>
    <row customHeight="1" ht="11.25">
      <c r="A271" s="0" t="s">
        <v>16</v>
      </c>
      <c r="B271" s="0" t="s">
        <v>3514</v>
      </c>
      <c r="C271" s="0" t="s">
        <v>3515</v>
      </c>
      <c r="D271" s="0" t="s">
        <v>2812</v>
      </c>
      <c r="E271" s="0" t="s">
        <v>3528</v>
      </c>
      <c r="F271" s="0" t="s">
        <v>2787</v>
      </c>
      <c r="G271" s="0" t="s">
        <v>3529</v>
      </c>
    </row>
    <row customHeight="1" ht="11.25">
      <c r="A272" s="0" t="s">
        <v>16</v>
      </c>
      <c r="B272" s="0" t="s">
        <v>3514</v>
      </c>
      <c r="C272" s="0" t="s">
        <v>3515</v>
      </c>
      <c r="D272" s="0" t="s">
        <v>3530</v>
      </c>
      <c r="E272" s="0" t="s">
        <v>3531</v>
      </c>
      <c r="F272" s="0" t="s">
        <v>2787</v>
      </c>
      <c r="G272" s="0" t="s">
        <v>3532</v>
      </c>
    </row>
    <row customHeight="1" ht="11.25">
      <c r="A273" s="0" t="s">
        <v>16</v>
      </c>
      <c r="B273" s="0" t="s">
        <v>3514</v>
      </c>
      <c r="C273" s="0" t="s">
        <v>3515</v>
      </c>
      <c r="D273" s="0" t="s">
        <v>3533</v>
      </c>
      <c r="E273" s="0" t="s">
        <v>3534</v>
      </c>
      <c r="F273" s="0" t="s">
        <v>2787</v>
      </c>
      <c r="G273" s="0" t="s">
        <v>3535</v>
      </c>
    </row>
    <row customHeight="1" ht="11.25">
      <c r="A274" s="0" t="s">
        <v>16</v>
      </c>
      <c r="B274" s="0" t="s">
        <v>3514</v>
      </c>
      <c r="C274" s="0" t="s">
        <v>3515</v>
      </c>
      <c r="D274" s="0" t="s">
        <v>3536</v>
      </c>
      <c r="E274" s="0" t="s">
        <v>3537</v>
      </c>
      <c r="F274" s="0" t="s">
        <v>2787</v>
      </c>
      <c r="G274" s="0" t="s">
        <v>3538</v>
      </c>
    </row>
    <row customHeight="1" ht="11.25">
      <c r="A275" s="0" t="s">
        <v>16</v>
      </c>
      <c r="B275" s="0" t="s">
        <v>3514</v>
      </c>
      <c r="C275" s="0" t="s">
        <v>3515</v>
      </c>
      <c r="D275" s="0" t="s">
        <v>3539</v>
      </c>
      <c r="E275" s="0" t="s">
        <v>3540</v>
      </c>
      <c r="F275" s="0" t="s">
        <v>2787</v>
      </c>
      <c r="G275" s="0" t="s">
        <v>3541</v>
      </c>
    </row>
    <row customHeight="1" ht="11.25">
      <c r="A276" s="0" t="s">
        <v>16</v>
      </c>
      <c r="B276" s="0" t="s">
        <v>3514</v>
      </c>
      <c r="C276" s="0" t="s">
        <v>3515</v>
      </c>
      <c r="D276" s="0" t="s">
        <v>3542</v>
      </c>
      <c r="E276" s="0" t="s">
        <v>3543</v>
      </c>
      <c r="F276" s="0" t="s">
        <v>2787</v>
      </c>
      <c r="G276" s="0" t="s">
        <v>3544</v>
      </c>
    </row>
    <row customHeight="1" ht="11.25">
      <c r="A277" s="0" t="s">
        <v>16</v>
      </c>
      <c r="B277" s="0" t="s">
        <v>3514</v>
      </c>
      <c r="C277" s="0" t="s">
        <v>3515</v>
      </c>
      <c r="D277" s="0" t="s">
        <v>3545</v>
      </c>
      <c r="E277" s="0" t="s">
        <v>3546</v>
      </c>
      <c r="F277" s="0" t="s">
        <v>2787</v>
      </c>
      <c r="G277" s="0" t="s">
        <v>3547</v>
      </c>
    </row>
    <row customHeight="1" ht="11.25">
      <c r="A278" s="0" t="s">
        <v>16</v>
      </c>
      <c r="B278" s="0" t="s">
        <v>3514</v>
      </c>
      <c r="C278" s="0" t="s">
        <v>3515</v>
      </c>
      <c r="D278" s="0" t="s">
        <v>3548</v>
      </c>
      <c r="E278" s="0" t="s">
        <v>3549</v>
      </c>
      <c r="F278" s="0" t="s">
        <v>2787</v>
      </c>
      <c r="G278" s="0" t="s">
        <v>3550</v>
      </c>
    </row>
    <row customHeight="1" ht="11.25">
      <c r="A279" s="0" t="s">
        <v>16</v>
      </c>
      <c r="B279" s="0" t="s">
        <v>3514</v>
      </c>
      <c r="C279" s="0" t="s">
        <v>3515</v>
      </c>
      <c r="D279" s="0" t="s">
        <v>3551</v>
      </c>
      <c r="E279" s="0" t="s">
        <v>3552</v>
      </c>
      <c r="F279" s="0" t="s">
        <v>2787</v>
      </c>
      <c r="G279" s="0" t="s">
        <v>3553</v>
      </c>
    </row>
    <row customHeight="1" ht="11.25">
      <c r="A280" s="0" t="s">
        <v>16</v>
      </c>
      <c r="B280" s="0" t="s">
        <v>3514</v>
      </c>
      <c r="C280" s="0" t="s">
        <v>3515</v>
      </c>
      <c r="D280" s="0" t="s">
        <v>3554</v>
      </c>
      <c r="E280" s="0" t="s">
        <v>3555</v>
      </c>
      <c r="F280" s="0" t="s">
        <v>2787</v>
      </c>
      <c r="G280" s="0" t="s">
        <v>3556</v>
      </c>
    </row>
    <row customHeight="1" ht="11.25">
      <c r="A281" s="0" t="s">
        <v>16</v>
      </c>
      <c r="B281" s="0" t="s">
        <v>3514</v>
      </c>
      <c r="C281" s="0" t="s">
        <v>3515</v>
      </c>
      <c r="D281" s="0" t="s">
        <v>3557</v>
      </c>
      <c r="E281" s="0" t="s">
        <v>3558</v>
      </c>
      <c r="F281" s="0" t="s">
        <v>2787</v>
      </c>
      <c r="G281" s="0" t="s">
        <v>3559</v>
      </c>
    </row>
    <row customHeight="1" ht="11.25">
      <c r="A282" s="0" t="s">
        <v>16</v>
      </c>
      <c r="B282" s="0" t="s">
        <v>3514</v>
      </c>
      <c r="C282" s="0" t="s">
        <v>3515</v>
      </c>
      <c r="D282" s="0" t="s">
        <v>3514</v>
      </c>
      <c r="E282" s="0" t="s">
        <v>3515</v>
      </c>
      <c r="F282" s="0" t="s">
        <v>2784</v>
      </c>
      <c r="G282" s="0" t="s">
        <v>3560</v>
      </c>
    </row>
    <row customHeight="1" ht="11.25">
      <c r="A283" s="0" t="s">
        <v>16</v>
      </c>
      <c r="B283" s="0" t="s">
        <v>3561</v>
      </c>
      <c r="C283" s="0" t="s">
        <v>3562</v>
      </c>
      <c r="D283" s="0" t="s">
        <v>3563</v>
      </c>
      <c r="E283" s="0" t="s">
        <v>3564</v>
      </c>
      <c r="F283" s="0" t="s">
        <v>2787</v>
      </c>
      <c r="G283" s="0" t="s">
        <v>3565</v>
      </c>
    </row>
    <row customHeight="1" ht="11.25">
      <c r="A284" s="0" t="s">
        <v>16</v>
      </c>
      <c r="B284" s="0" t="s">
        <v>3561</v>
      </c>
      <c r="C284" s="0" t="s">
        <v>3562</v>
      </c>
      <c r="D284" s="0" t="s">
        <v>3566</v>
      </c>
      <c r="E284" s="0" t="s">
        <v>3567</v>
      </c>
      <c r="F284" s="0" t="s">
        <v>2787</v>
      </c>
      <c r="G284" s="0" t="s">
        <v>3568</v>
      </c>
    </row>
    <row customHeight="1" ht="11.25">
      <c r="A285" s="0" t="s">
        <v>16</v>
      </c>
      <c r="B285" s="0" t="s">
        <v>3561</v>
      </c>
      <c r="C285" s="0" t="s">
        <v>3562</v>
      </c>
      <c r="D285" s="0" t="s">
        <v>2880</v>
      </c>
      <c r="E285" s="0" t="s">
        <v>3569</v>
      </c>
      <c r="F285" s="0" t="s">
        <v>2787</v>
      </c>
      <c r="G285" s="0" t="s">
        <v>3570</v>
      </c>
    </row>
    <row customHeight="1" ht="11.25">
      <c r="A286" s="0" t="s">
        <v>16</v>
      </c>
      <c r="B286" s="0" t="s">
        <v>3561</v>
      </c>
      <c r="C286" s="0" t="s">
        <v>3562</v>
      </c>
      <c r="D286" s="0" t="s">
        <v>3571</v>
      </c>
      <c r="E286" s="0" t="s">
        <v>3572</v>
      </c>
      <c r="F286" s="0" t="s">
        <v>2787</v>
      </c>
      <c r="G286" s="0" t="s">
        <v>3573</v>
      </c>
    </row>
    <row customHeight="1" ht="11.25">
      <c r="A287" s="0" t="s">
        <v>16</v>
      </c>
      <c r="B287" s="0" t="s">
        <v>3561</v>
      </c>
      <c r="C287" s="0" t="s">
        <v>3562</v>
      </c>
      <c r="D287" s="0" t="s">
        <v>3574</v>
      </c>
      <c r="E287" s="0" t="s">
        <v>3575</v>
      </c>
      <c r="F287" s="0" t="s">
        <v>2787</v>
      </c>
      <c r="G287" s="0" t="s">
        <v>3576</v>
      </c>
    </row>
    <row customHeight="1" ht="11.25">
      <c r="A288" s="0" t="s">
        <v>16</v>
      </c>
      <c r="B288" s="0" t="s">
        <v>3561</v>
      </c>
      <c r="C288" s="0" t="s">
        <v>3562</v>
      </c>
      <c r="D288" s="0" t="s">
        <v>3577</v>
      </c>
      <c r="E288" s="0" t="s">
        <v>3578</v>
      </c>
      <c r="F288" s="0" t="s">
        <v>2787</v>
      </c>
      <c r="G288" s="0" t="s">
        <v>3579</v>
      </c>
    </row>
    <row customHeight="1" ht="11.25">
      <c r="A289" s="0" t="s">
        <v>16</v>
      </c>
      <c r="B289" s="0" t="s">
        <v>3561</v>
      </c>
      <c r="C289" s="0" t="s">
        <v>3562</v>
      </c>
      <c r="D289" s="0" t="s">
        <v>3580</v>
      </c>
      <c r="E289" s="0" t="s">
        <v>3581</v>
      </c>
      <c r="F289" s="0" t="s">
        <v>2787</v>
      </c>
      <c r="G289" s="0" t="s">
        <v>3582</v>
      </c>
    </row>
    <row customHeight="1" ht="11.25">
      <c r="A290" s="0" t="s">
        <v>16</v>
      </c>
      <c r="B290" s="0" t="s">
        <v>3561</v>
      </c>
      <c r="C290" s="0" t="s">
        <v>3562</v>
      </c>
      <c r="D290" s="0" t="s">
        <v>3583</v>
      </c>
      <c r="E290" s="0" t="s">
        <v>3584</v>
      </c>
      <c r="F290" s="0" t="s">
        <v>2787</v>
      </c>
      <c r="G290" s="0" t="s">
        <v>3585</v>
      </c>
    </row>
    <row customHeight="1" ht="11.25">
      <c r="A291" s="0" t="s">
        <v>16</v>
      </c>
      <c r="B291" s="0" t="s">
        <v>3561</v>
      </c>
      <c r="C291" s="0" t="s">
        <v>3562</v>
      </c>
      <c r="D291" s="0" t="s">
        <v>3256</v>
      </c>
      <c r="E291" s="0" t="s">
        <v>3586</v>
      </c>
      <c r="F291" s="0" t="s">
        <v>2787</v>
      </c>
      <c r="G291" s="0" t="s">
        <v>3587</v>
      </c>
    </row>
    <row customHeight="1" ht="11.25">
      <c r="A292" s="0" t="s">
        <v>16</v>
      </c>
      <c r="B292" s="0" t="s">
        <v>3561</v>
      </c>
      <c r="C292" s="0" t="s">
        <v>3562</v>
      </c>
      <c r="D292" s="0" t="s">
        <v>3260</v>
      </c>
      <c r="E292" s="0" t="s">
        <v>3588</v>
      </c>
      <c r="F292" s="0" t="s">
        <v>2787</v>
      </c>
      <c r="G292" s="0" t="s">
        <v>3589</v>
      </c>
    </row>
    <row customHeight="1" ht="11.25">
      <c r="A293" s="0" t="s">
        <v>16</v>
      </c>
      <c r="B293" s="0" t="s">
        <v>3561</v>
      </c>
      <c r="C293" s="0" t="s">
        <v>3562</v>
      </c>
      <c r="D293" s="0" t="s">
        <v>3590</v>
      </c>
      <c r="E293" s="0" t="s">
        <v>3591</v>
      </c>
      <c r="F293" s="0" t="s">
        <v>2787</v>
      </c>
      <c r="G293" s="0" t="s">
        <v>3592</v>
      </c>
    </row>
    <row customHeight="1" ht="11.25">
      <c r="A294" s="0" t="s">
        <v>16</v>
      </c>
      <c r="B294" s="0" t="s">
        <v>3561</v>
      </c>
      <c r="C294" s="0" t="s">
        <v>3562</v>
      </c>
      <c r="D294" s="0" t="s">
        <v>3593</v>
      </c>
      <c r="E294" s="0" t="s">
        <v>3594</v>
      </c>
      <c r="F294" s="0" t="s">
        <v>2787</v>
      </c>
      <c r="G294" s="0" t="s">
        <v>3595</v>
      </c>
    </row>
    <row customHeight="1" ht="11.25">
      <c r="A295" s="0" t="s">
        <v>16</v>
      </c>
      <c r="B295" s="0" t="s">
        <v>3561</v>
      </c>
      <c r="C295" s="0" t="s">
        <v>3562</v>
      </c>
      <c r="D295" s="0" t="s">
        <v>3596</v>
      </c>
      <c r="E295" s="0" t="s">
        <v>3597</v>
      </c>
      <c r="F295" s="0" t="s">
        <v>2787</v>
      </c>
      <c r="G295" s="0" t="s">
        <v>3598</v>
      </c>
    </row>
    <row customHeight="1" ht="11.25">
      <c r="A296" s="0" t="s">
        <v>16</v>
      </c>
      <c r="B296" s="0" t="s">
        <v>3561</v>
      </c>
      <c r="C296" s="0" t="s">
        <v>3562</v>
      </c>
      <c r="D296" s="0" t="s">
        <v>3561</v>
      </c>
      <c r="E296" s="0" t="s">
        <v>3562</v>
      </c>
      <c r="F296" s="0" t="s">
        <v>2784</v>
      </c>
      <c r="G296" s="0" t="s">
        <v>3599</v>
      </c>
    </row>
    <row customHeight="1" ht="11.25">
      <c r="A297" s="0" t="s">
        <v>16</v>
      </c>
      <c r="B297" s="0" t="s">
        <v>3561</v>
      </c>
      <c r="C297" s="0" t="s">
        <v>3562</v>
      </c>
      <c r="D297" s="0" t="s">
        <v>3600</v>
      </c>
      <c r="E297" s="0" t="s">
        <v>3601</v>
      </c>
      <c r="F297" s="0" t="s">
        <v>2787</v>
      </c>
      <c r="G297" s="0" t="s">
        <v>3602</v>
      </c>
    </row>
    <row customHeight="1" ht="11.25">
      <c r="A298" s="0" t="s">
        <v>16</v>
      </c>
      <c r="B298" s="0" t="s">
        <v>3603</v>
      </c>
      <c r="C298" s="0" t="s">
        <v>3604</v>
      </c>
      <c r="D298" s="0" t="s">
        <v>3603</v>
      </c>
      <c r="E298" s="0" t="s">
        <v>3604</v>
      </c>
      <c r="F298" s="0" t="s">
        <v>2962</v>
      </c>
      <c r="G298" s="0" t="s">
        <v>3605</v>
      </c>
    </row>
    <row customHeight="1" ht="11.25">
      <c r="A299" s="0" t="s">
        <v>16</v>
      </c>
      <c r="B299" s="0" t="s">
        <v>3606</v>
      </c>
      <c r="C299" s="0" t="s">
        <v>3607</v>
      </c>
      <c r="D299" s="0" t="s">
        <v>3606</v>
      </c>
      <c r="E299" s="0" t="s">
        <v>3607</v>
      </c>
      <c r="F299" s="0" t="s">
        <v>2962</v>
      </c>
      <c r="G299" s="0" t="s">
        <v>3608</v>
      </c>
    </row>
    <row customHeight="1" ht="11.25">
      <c r="A300" s="0" t="s">
        <v>16</v>
      </c>
      <c r="B300" s="0" t="s">
        <v>99</v>
      </c>
      <c r="C300" s="0" t="s">
        <v>100</v>
      </c>
      <c r="D300" s="0" t="s">
        <v>99</v>
      </c>
      <c r="E300" s="0" t="s">
        <v>100</v>
      </c>
      <c r="F300" s="0" t="s">
        <v>2962</v>
      </c>
      <c r="G300" s="0" t="s">
        <v>98</v>
      </c>
    </row>
    <row customHeight="1" ht="11.25">
      <c r="A301" s="0" t="s">
        <v>16</v>
      </c>
      <c r="B301" s="0" t="s">
        <v>3609</v>
      </c>
      <c r="C301" s="0" t="s">
        <v>3610</v>
      </c>
      <c r="D301" s="0" t="s">
        <v>3609</v>
      </c>
      <c r="E301" s="0" t="s">
        <v>3610</v>
      </c>
      <c r="F301" s="0" t="s">
        <v>2962</v>
      </c>
      <c r="G301" s="0" t="s">
        <v>3611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04788-BB3F-6292-14DB-F1938DFDBD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3629</v>
      </c>
      <c r="B1" s="835" t="s">
        <v>3630</v>
      </c>
      <c r="C1" s="835" t="s">
        <v>1174</v>
      </c>
    </row>
    <row customHeight="1" ht="11.25">
      <c r="A2" s="835">
        <v>4189678</v>
      </c>
      <c r="B2" s="835" t="s">
        <v>3631</v>
      </c>
      <c r="C2" s="835" t="s">
        <v>3632</v>
      </c>
    </row>
    <row customHeight="1" ht="11.25">
      <c r="A3" s="835">
        <v>4190415</v>
      </c>
      <c r="B3" s="835" t="s">
        <v>3633</v>
      </c>
      <c r="C3" s="835" t="s">
        <v>3632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25B68-B209-E10B-135E-AB58CCC144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3634</v>
      </c>
      <c r="B1" s="163" t="s">
        <v>3635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9C7F3-03F5-69B8-AC6B-E9681CC53C0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3636</v>
      </c>
      <c r="B1" s="0" t="b">
        <v>1</v>
      </c>
    </row>
    <row customHeight="1" ht="11.25">
      <c r="A2" s="0" t="s">
        <v>3637</v>
      </c>
      <c r="B2" s="0" t="b">
        <v>0</v>
      </c>
    </row>
    <row customHeight="1" ht="11.25">
      <c r="A3" s="0" t="s">
        <v>3638</v>
      </c>
      <c r="B3" s="0" t="b">
        <v>0</v>
      </c>
    </row>
    <row customHeight="1" ht="11.25">
      <c r="A4" s="0" t="s">
        <v>3639</v>
      </c>
      <c r="B4" s="0" t="b">
        <v>0</v>
      </c>
    </row>
    <row customHeight="1" ht="11.25">
      <c r="A5" s="0" t="s">
        <v>3640</v>
      </c>
      <c r="B5" s="0" t="b">
        <v>0</v>
      </c>
    </row>
    <row customHeight="1" ht="11.25">
      <c r="A6" s="0" t="s">
        <v>3641</v>
      </c>
      <c r="B6" s="0" t="b">
        <v>1</v>
      </c>
    </row>
    <row customHeight="1" ht="11.25">
      <c r="A7" s="0" t="s">
        <v>3642</v>
      </c>
      <c r="B7" s="0" t="b">
        <v>0</v>
      </c>
    </row>
    <row customHeight="1" ht="11.25">
      <c r="A8" s="0" t="s">
        <v>3643</v>
      </c>
      <c r="B8" s="0" t="b">
        <v>0</v>
      </c>
    </row>
    <row customHeight="1" ht="11.25">
      <c r="A9" s="0" t="s">
        <v>3644</v>
      </c>
      <c r="B9" s="0" t="b">
        <v>0</v>
      </c>
    </row>
    <row customHeight="1" ht="11.25">
      <c r="A10" s="0" t="s">
        <v>3645</v>
      </c>
      <c r="B10" s="0" t="b">
        <v>0</v>
      </c>
    </row>
    <row customHeight="1" ht="11.25">
      <c r="A11" s="0" t="s">
        <v>3646</v>
      </c>
      <c r="B11" s="0" t="b">
        <v>0</v>
      </c>
    </row>
    <row customHeight="1" ht="11.25">
      <c r="A12" s="0" t="s">
        <v>3647</v>
      </c>
      <c r="B12" s="0" t="b">
        <v>0</v>
      </c>
    </row>
    <row customHeight="1" ht="11.25">
      <c r="A13" s="0" t="s">
        <v>3648</v>
      </c>
      <c r="B13" s="0" t="b">
        <v>0</v>
      </c>
    </row>
    <row customHeight="1" ht="11.25">
      <c r="A14" s="0" t="s">
        <v>3649</v>
      </c>
      <c r="B14" s="0" t="b">
        <v>1</v>
      </c>
    </row>
    <row customHeight="1" ht="11.25">
      <c r="A15" s="0" t="s">
        <v>3650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BABB1-FE9D-B5C5-99F6-BDC7883379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3322A-B074-FEA1-C5A9-8851F2EE88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3651</v>
      </c>
      <c r="B1" s="67" t="s">
        <v>3652</v>
      </c>
    </row>
    <row customHeight="1" ht="11.25">
      <c r="A2" s="64" t="s">
        <v>3653</v>
      </c>
      <c r="B2" s="64" t="s">
        <v>3654</v>
      </c>
    </row>
    <row customHeight="1" ht="11.25">
      <c r="A3" s="64" t="s">
        <v>3655</v>
      </c>
      <c r="B3" s="64" t="s">
        <v>3656</v>
      </c>
    </row>
    <row customHeight="1" ht="11.25">
      <c r="A4" s="64" t="s">
        <v>3657</v>
      </c>
      <c r="B4" s="64" t="s">
        <v>3658</v>
      </c>
    </row>
    <row customHeight="1" ht="11.25">
      <c r="A5" s="64" t="s">
        <v>3659</v>
      </c>
      <c r="B5" s="64" t="s">
        <v>3660</v>
      </c>
    </row>
    <row customHeight="1" ht="11.25">
      <c r="A6" s="64" t="s">
        <v>3661</v>
      </c>
      <c r="B6" s="64" t="s">
        <v>3662</v>
      </c>
    </row>
    <row customHeight="1" ht="11.25">
      <c r="A7" s="64" t="s">
        <v>3663</v>
      </c>
      <c r="B7" s="64" t="s">
        <v>3664</v>
      </c>
    </row>
    <row customHeight="1" ht="11.25">
      <c r="A8" s="64" t="s">
        <v>3665</v>
      </c>
      <c r="B8" s="64" t="s">
        <v>3666</v>
      </c>
    </row>
    <row customHeight="1" ht="11.25">
      <c r="A9" s="64" t="s">
        <v>3667</v>
      </c>
      <c r="B9" s="64" t="s">
        <v>3668</v>
      </c>
    </row>
    <row customHeight="1" ht="11.25">
      <c r="A10" s="64" t="s">
        <v>3669</v>
      </c>
      <c r="B10" s="64" t="s">
        <v>3670</v>
      </c>
    </row>
    <row customHeight="1" ht="11.25">
      <c r="A11" s="64" t="s">
        <v>3671</v>
      </c>
      <c r="B11" s="64" t="s">
        <v>3672</v>
      </c>
    </row>
    <row customHeight="1" ht="11.25">
      <c r="A12" s="64" t="s">
        <v>3673</v>
      </c>
      <c r="B12" s="64" t="s">
        <v>3674</v>
      </c>
    </row>
    <row customHeight="1" ht="11.25">
      <c r="A13" s="64" t="s">
        <v>3675</v>
      </c>
      <c r="B13" s="64" t="s">
        <v>3676</v>
      </c>
    </row>
    <row customHeight="1" ht="11.25">
      <c r="A14" s="64" t="s">
        <v>3677</v>
      </c>
      <c r="B14" s="64" t="s">
        <v>3678</v>
      </c>
    </row>
    <row customHeight="1" ht="11.25">
      <c r="A15" s="64" t="s">
        <v>3679</v>
      </c>
      <c r="B15" s="64" t="s">
        <v>3680</v>
      </c>
    </row>
    <row customHeight="1" ht="11.25">
      <c r="A16" s="64" t="s">
        <v>3681</v>
      </c>
      <c r="B16" s="64" t="s">
        <v>3682</v>
      </c>
    </row>
    <row customHeight="1" ht="11.25">
      <c r="A17" s="64" t="s">
        <v>3683</v>
      </c>
      <c r="B17" s="64" t="s">
        <v>3684</v>
      </c>
    </row>
    <row customHeight="1" ht="11.25">
      <c r="A18" s="64" t="s">
        <v>3685</v>
      </c>
      <c r="B18" s="64" t="s">
        <v>3686</v>
      </c>
    </row>
    <row customHeight="1" ht="11.25">
      <c r="A19" s="64" t="s">
        <v>3687</v>
      </c>
      <c r="B19" s="64" t="s">
        <v>3688</v>
      </c>
    </row>
    <row customHeight="1" ht="11.25">
      <c r="A20" s="64" t="s">
        <v>3689</v>
      </c>
      <c r="B20" s="64" t="s">
        <v>3690</v>
      </c>
    </row>
    <row customHeight="1" ht="11.25">
      <c r="A21" s="64" t="s">
        <v>3691</v>
      </c>
      <c r="B21" s="64" t="s">
        <v>3692</v>
      </c>
    </row>
    <row customHeight="1" ht="11.25">
      <c r="A22" s="64" t="s">
        <v>3693</v>
      </c>
      <c r="B22" s="64" t="s">
        <v>3694</v>
      </c>
    </row>
    <row customHeight="1" ht="11.25">
      <c r="A23" s="64" t="s">
        <v>3695</v>
      </c>
      <c r="B23" s="64" t="s">
        <v>3696</v>
      </c>
    </row>
    <row customHeight="1" ht="11.25">
      <c r="A24" s="64" t="s">
        <v>3697</v>
      </c>
      <c r="B24" s="64" t="s">
        <v>3698</v>
      </c>
    </row>
    <row customHeight="1" ht="11.25">
      <c r="A25" s="64" t="s">
        <v>3699</v>
      </c>
      <c r="B25" s="64" t="s">
        <v>3700</v>
      </c>
    </row>
    <row customHeight="1" ht="11.25">
      <c r="A26" s="64" t="s">
        <v>3701</v>
      </c>
      <c r="B26" s="64" t="s">
        <v>3702</v>
      </c>
    </row>
    <row customHeight="1" ht="11.25">
      <c r="A27" s="64" t="s">
        <v>3703</v>
      </c>
      <c r="B27" s="64" t="s">
        <v>3704</v>
      </c>
    </row>
    <row customHeight="1" ht="11.25">
      <c r="A28" s="64" t="s">
        <v>3705</v>
      </c>
      <c r="B28" s="64" t="s">
        <v>3706</v>
      </c>
    </row>
    <row customHeight="1" ht="11.25">
      <c r="A29" s="64" t="s">
        <v>3707</v>
      </c>
      <c r="B29" s="64" t="s">
        <v>3708</v>
      </c>
    </row>
    <row customHeight="1" ht="11.25">
      <c r="A30" s="64" t="s">
        <v>3709</v>
      </c>
      <c r="B30" s="64" t="s">
        <v>3710</v>
      </c>
    </row>
    <row customHeight="1" ht="11.25">
      <c r="A31" s="64" t="s">
        <v>3711</v>
      </c>
      <c r="B31" s="64" t="s">
        <v>3712</v>
      </c>
    </row>
    <row customHeight="1" ht="11.25">
      <c r="A32" s="64" t="s">
        <v>3713</v>
      </c>
      <c r="B32" s="64" t="s">
        <v>3714</v>
      </c>
    </row>
    <row customHeight="1" ht="11.25">
      <c r="A33" s="64" t="s">
        <v>3715</v>
      </c>
      <c r="B33" s="64" t="s">
        <v>3716</v>
      </c>
    </row>
    <row customHeight="1" ht="11.25">
      <c r="A34" s="64" t="s">
        <v>3717</v>
      </c>
      <c r="B34" s="64" t="s">
        <v>3718</v>
      </c>
    </row>
    <row customHeight="1" ht="11.25">
      <c r="A35" s="64" t="s">
        <v>3719</v>
      </c>
      <c r="B35" s="64" t="s">
        <v>3720</v>
      </c>
    </row>
    <row customHeight="1" ht="11.25">
      <c r="A36" s="64" t="s">
        <v>3721</v>
      </c>
      <c r="B36" s="64" t="s">
        <v>3722</v>
      </c>
    </row>
    <row customHeight="1" ht="11.25">
      <c r="A37" s="64" t="s">
        <v>3723</v>
      </c>
      <c r="B37" s="64" t="s">
        <v>3724</v>
      </c>
    </row>
    <row customHeight="1" ht="11.25">
      <c r="A38" s="64" t="s">
        <v>3725</v>
      </c>
      <c r="B38" s="64" t="s">
        <v>3726</v>
      </c>
    </row>
    <row customHeight="1" ht="11.25">
      <c r="A39" s="64" t="s">
        <v>3727</v>
      </c>
      <c r="B39" s="64" t="s">
        <v>3728</v>
      </c>
    </row>
    <row customHeight="1" ht="11.25">
      <c r="A40" s="64" t="s">
        <v>3729</v>
      </c>
      <c r="B40" s="64" t="s">
        <v>3730</v>
      </c>
    </row>
    <row customHeight="1" ht="11.25">
      <c r="A41" s="64" t="s">
        <v>3731</v>
      </c>
      <c r="B41" s="64" t="s">
        <v>3732</v>
      </c>
    </row>
    <row customHeight="1" ht="11.25">
      <c r="A42" s="64" t="s">
        <v>3733</v>
      </c>
      <c r="B42" s="64" t="s">
        <v>3734</v>
      </c>
    </row>
    <row customHeight="1" ht="11.25">
      <c r="A43" s="64" t="s">
        <v>3735</v>
      </c>
      <c r="B43" s="64" t="s">
        <v>3736</v>
      </c>
    </row>
    <row customHeight="1" ht="11.25">
      <c r="A44" s="64" t="s">
        <v>3737</v>
      </c>
      <c r="B44" s="64" t="s">
        <v>3738</v>
      </c>
    </row>
    <row customHeight="1" ht="11.25">
      <c r="A45" s="64" t="s">
        <v>3739</v>
      </c>
      <c r="B45" s="64" t="s">
        <v>3740</v>
      </c>
    </row>
    <row customHeight="1" ht="11.25">
      <c r="A46" s="64" t="s">
        <v>3741</v>
      </c>
      <c r="B46" s="64" t="s">
        <v>3742</v>
      </c>
    </row>
    <row customHeight="1" ht="11.25">
      <c r="A47" s="64" t="s">
        <v>3743</v>
      </c>
      <c r="B47" s="64" t="s">
        <v>3744</v>
      </c>
    </row>
    <row customHeight="1" ht="11.25">
      <c r="A48" s="64" t="s">
        <v>3745</v>
      </c>
      <c r="B48" s="64" t="s">
        <v>3746</v>
      </c>
    </row>
    <row customHeight="1" ht="11.25">
      <c r="A49" s="64" t="s">
        <v>3747</v>
      </c>
      <c r="B49" s="64" t="s">
        <v>3748</v>
      </c>
    </row>
    <row customHeight="1" ht="11.25">
      <c r="A50" s="64" t="s">
        <v>3749</v>
      </c>
      <c r="B50" s="64" t="s">
        <v>3750</v>
      </c>
    </row>
    <row customHeight="1" ht="11.25">
      <c r="A51" s="64" t="s">
        <v>3751</v>
      </c>
      <c r="B51" s="64" t="s">
        <v>3752</v>
      </c>
    </row>
    <row customHeight="1" ht="11.25">
      <c r="A52" s="64" t="s">
        <v>3753</v>
      </c>
      <c r="B52" s="64" t="s">
        <v>3754</v>
      </c>
    </row>
    <row customHeight="1" ht="11.25">
      <c r="A53" s="64" t="s">
        <v>3755</v>
      </c>
      <c r="B53" s="64" t="s">
        <v>3756</v>
      </c>
    </row>
    <row customHeight="1" ht="11.25">
      <c r="A54" s="64" t="s">
        <v>3757</v>
      </c>
      <c r="B54" s="64" t="s">
        <v>3758</v>
      </c>
    </row>
    <row customHeight="1" ht="11.25">
      <c r="A55" s="64" t="s">
        <v>3759</v>
      </c>
      <c r="B55" s="64" t="s">
        <v>3760</v>
      </c>
    </row>
    <row customHeight="1" ht="11.25">
      <c r="A56" s="64" t="s">
        <v>3761</v>
      </c>
      <c r="B56" s="64" t="s">
        <v>3762</v>
      </c>
    </row>
    <row customHeight="1" ht="11.25">
      <c r="A57" s="64" t="s">
        <v>3763</v>
      </c>
      <c r="B57" s="64" t="s">
        <v>3764</v>
      </c>
    </row>
    <row customHeight="1" ht="11.25">
      <c r="A58" s="64" t="s">
        <v>3765</v>
      </c>
      <c r="B58" s="64" t="s">
        <v>3766</v>
      </c>
    </row>
    <row customHeight="1" ht="11.25">
      <c r="A59" s="64" t="s">
        <v>3767</v>
      </c>
      <c r="B59" s="64" t="s">
        <v>3768</v>
      </c>
    </row>
    <row customHeight="1" ht="11.25">
      <c r="A60" s="64" t="s">
        <v>3769</v>
      </c>
      <c r="B60" s="64" t="s">
        <v>3770</v>
      </c>
    </row>
    <row customHeight="1" ht="11.25">
      <c r="A61" s="64"/>
      <c r="B61" s="64" t="s">
        <v>3771</v>
      </c>
    </row>
    <row customHeight="1" ht="11.25">
      <c r="A62" s="64"/>
      <c r="B62" s="64" t="s">
        <v>3772</v>
      </c>
    </row>
    <row customHeight="1" ht="11.25">
      <c r="A63" s="64"/>
      <c r="B63" s="64" t="s">
        <v>3773</v>
      </c>
    </row>
    <row customHeight="1" ht="11.25">
      <c r="A64" s="64"/>
      <c r="B64" s="64" t="s">
        <v>3774</v>
      </c>
    </row>
    <row customHeight="1" ht="11.25">
      <c r="A65" s="64"/>
      <c r="B65" s="64" t="s">
        <v>3775</v>
      </c>
    </row>
    <row customHeight="1" ht="11.25">
      <c r="A66" s="64"/>
      <c r="B66" s="64" t="s">
        <v>3776</v>
      </c>
    </row>
    <row customHeight="1" ht="11.25">
      <c r="A67" s="64"/>
      <c r="B67" s="64" t="s">
        <v>3777</v>
      </c>
    </row>
    <row customHeight="1" ht="11.25">
      <c r="A68" s="64"/>
      <c r="B68" s="64" t="s">
        <v>3778</v>
      </c>
    </row>
    <row customHeight="1" ht="11.25">
      <c r="A69" s="64"/>
      <c r="B69" s="64" t="s">
        <v>3779</v>
      </c>
    </row>
    <row customHeight="1" ht="11.25">
      <c r="A70" s="64"/>
      <c r="B70" s="64" t="s">
        <v>3780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40501-1E21-0132-40DE-25BEBBFCC81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3781</v>
      </c>
    </row>
    <row customHeight="1" ht="90">
      <c r="B2" s="94" t="s">
        <v>3782</v>
      </c>
    </row>
    <row customHeight="1" ht="67.5">
      <c r="B3" s="94" t="s">
        <v>3783</v>
      </c>
    </row>
    <row customHeight="1" ht="33.75">
      <c r="B4" s="94" t="s">
        <v>3784</v>
      </c>
    </row>
    <row customHeight="1" ht="11.25">
      <c r="B5" s="94" t="s">
        <v>3785</v>
      </c>
    </row>
    <row customHeight="1" ht="22.5">
      <c r="B6" s="94" t="s">
        <v>3786</v>
      </c>
    </row>
    <row customHeight="1" ht="22.5">
      <c r="B7" s="94" t="s">
        <v>3787</v>
      </c>
    </row>
    <row customHeight="1" ht="22.5">
      <c r="B8" s="94" t="s">
        <v>3788</v>
      </c>
    </row>
    <row customHeight="1" ht="22.5">
      <c r="B9" s="94" t="s">
        <v>3789</v>
      </c>
    </row>
    <row customHeight="1" ht="56.25">
      <c r="B10" s="94" t="s">
        <v>3790</v>
      </c>
    </row>
    <row customHeight="1" ht="12.75">
      <c r="B11" s="159" t="s">
        <v>3791</v>
      </c>
    </row>
    <row customHeight="1" ht="11.25">
      <c r="B12" s="93" t="s">
        <v>3792</v>
      </c>
    </row>
    <row customHeight="1" ht="22.5">
      <c r="B13" s="94" t="s">
        <v>3793</v>
      </c>
    </row>
    <row customHeight="1" ht="67.5">
      <c r="B14" s="94" t="s">
        <v>3794</v>
      </c>
    </row>
    <row customHeight="1" ht="22.5">
      <c r="B15" s="94" t="s">
        <v>3795</v>
      </c>
    </row>
    <row customHeight="1" ht="11.25">
      <c r="B16" s="93" t="s">
        <v>3796</v>
      </c>
      <c r="D16" s="100"/>
    </row>
    <row customHeight="1" ht="33.75">
      <c r="B17" s="94" t="s">
        <v>3797</v>
      </c>
    </row>
    <row customHeight="1" ht="33.75">
      <c r="B18" s="94" t="s">
        <v>3798</v>
      </c>
    </row>
    <row customHeight="1" ht="11.25">
      <c r="B19" s="94" t="s">
        <v>3799</v>
      </c>
    </row>
    <row customHeight="1" ht="33.75">
      <c r="B20" s="94" t="s">
        <v>3800</v>
      </c>
    </row>
    <row customHeight="1" ht="11.25">
      <c r="B21" s="93" t="s">
        <v>3801</v>
      </c>
    </row>
    <row customHeight="1" ht="11.25">
      <c r="B22" s="94" t="s">
        <v>3802</v>
      </c>
    </row>
    <row r="24" customHeight="1" ht="22.5">
      <c r="B24" s="161" t="s">
        <v>3803</v>
      </c>
    </row>
    <row r="26" customHeight="1" ht="11.25">
      <c r="B26" s="93" t="s">
        <v>3804</v>
      </c>
    </row>
    <row customHeight="1" ht="22.5">
      <c r="B27" s="160" t="s">
        <v>398</v>
      </c>
    </row>
    <row customHeight="1" ht="56.25">
      <c r="B28" s="160" t="s">
        <v>3805</v>
      </c>
    </row>
    <row customHeight="1" ht="11.25">
      <c r="B29" s="210" t="s">
        <v>3806</v>
      </c>
    </row>
    <row customHeight="1" ht="22.5">
      <c r="B30" s="160" t="s">
        <v>3807</v>
      </c>
    </row>
    <row r="32" customHeight="1" ht="11.25">
      <c r="A32" s="188"/>
      <c r="B32" s="189" t="s">
        <v>3808</v>
      </c>
    </row>
    <row customHeight="1" ht="14.25">
      <c r="A33" s="190">
        <v>1</v>
      </c>
      <c r="B33" s="191" t="s">
        <v>3809</v>
      </c>
    </row>
    <row customHeight="1" ht="14.25">
      <c r="A34" s="190">
        <v>2</v>
      </c>
      <c r="B34" s="191" t="s">
        <v>3810</v>
      </c>
    </row>
    <row customHeight="1" ht="11.25">
      <c r="B35" s="189" t="s">
        <v>3811</v>
      </c>
    </row>
    <row customHeight="1" ht="11.25">
      <c r="B36" s="191" t="s">
        <v>3812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